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75" windowWidth="15480" windowHeight="10875" activeTab="9"/>
  </bookViews>
  <sheets>
    <sheet name="1" sheetId="33" r:id="rId1"/>
    <sheet name="2" sheetId="34" r:id="rId2"/>
    <sheet name="3" sheetId="35" r:id="rId3"/>
    <sheet name="4" sheetId="36" r:id="rId4"/>
    <sheet name="5" sheetId="37" r:id="rId5"/>
    <sheet name="6" sheetId="39" r:id="rId6"/>
    <sheet name="7" sheetId="40" r:id="rId7"/>
    <sheet name="8" sheetId="41" r:id="rId8"/>
    <sheet name="ადმინისტრაციული" sheetId="32" r:id="rId9"/>
    <sheet name="ადმინისტრაციულის სახურავი" sheetId="42" r:id="rId10"/>
  </sheets>
  <definedNames>
    <definedName name="_xlnm.Print_Area" localSheetId="0">'1'!$A$1:$I$27</definedName>
    <definedName name="_xlnm.Print_Area" localSheetId="1">'2'!$A$1:$I$26</definedName>
    <definedName name="_xlnm.Print_Area" localSheetId="2">'3'!$A$1:$I$26</definedName>
    <definedName name="_xlnm.Print_Area" localSheetId="3">'4'!$A$1:$I$26</definedName>
    <definedName name="_xlnm.Print_Area" localSheetId="4">'5'!$A$1:$I$27</definedName>
    <definedName name="_xlnm.Print_Area" localSheetId="5">'6'!$A$1:$I$27</definedName>
    <definedName name="_xlnm.Print_Area" localSheetId="6">'7'!$A$1:$I$27</definedName>
    <definedName name="_xlnm.Print_Area" localSheetId="7">'8'!$A$1:$I$27</definedName>
    <definedName name="_xlnm.Print_Area" localSheetId="8">ადმინისტრაციული!$A$1:$I$22</definedName>
  </definedNames>
  <calcPr calcId="125725"/>
</workbook>
</file>

<file path=xl/calcChain.xml><?xml version="1.0" encoding="utf-8"?>
<calcChain xmlns="http://schemas.openxmlformats.org/spreadsheetml/2006/main">
  <c r="D29" i="42"/>
  <c r="D20"/>
  <c r="D21" s="1"/>
  <c r="D18"/>
  <c r="D17" i="41"/>
  <c r="D19" s="1"/>
  <c r="U20"/>
  <c r="D21"/>
  <c r="D23"/>
  <c r="D24"/>
  <c r="D25"/>
  <c r="D23" i="42" l="1"/>
  <c r="D18" i="41"/>
  <c r="D17" i="40" l="1"/>
  <c r="D19" s="1"/>
  <c r="U20"/>
  <c r="D21"/>
  <c r="D23"/>
  <c r="D24"/>
  <c r="D25"/>
  <c r="D27"/>
  <c r="D31"/>
  <c r="D18" l="1"/>
  <c r="D17" i="39" l="1"/>
  <c r="D18" s="1"/>
  <c r="U20"/>
  <c r="D21"/>
  <c r="D23"/>
  <c r="D24"/>
  <c r="D25"/>
  <c r="D19" l="1"/>
  <c r="D17" i="37" l="1"/>
  <c r="D19" s="1"/>
  <c r="U20"/>
  <c r="D21"/>
  <c r="D23"/>
  <c r="D24"/>
  <c r="D25"/>
  <c r="D18" l="1"/>
  <c r="D16" i="36" l="1"/>
  <c r="D18" s="1"/>
  <c r="U19"/>
  <c r="D20"/>
  <c r="D22"/>
  <c r="D23"/>
  <c r="D24"/>
  <c r="D17" l="1"/>
  <c r="D16" i="35" l="1"/>
  <c r="D18" s="1"/>
  <c r="U19"/>
  <c r="D20"/>
  <c r="D22"/>
  <c r="D23"/>
  <c r="D24"/>
  <c r="D17" l="1"/>
  <c r="D15" i="34" l="1"/>
  <c r="D17" s="1"/>
  <c r="U18"/>
  <c r="D19"/>
  <c r="D21"/>
  <c r="D22"/>
  <c r="D23"/>
  <c r="D16" l="1"/>
  <c r="D17" i="33" l="1"/>
  <c r="D19" s="1"/>
  <c r="U20"/>
  <c r="D21"/>
  <c r="D23"/>
  <c r="D24"/>
  <c r="D25"/>
  <c r="D18" l="1"/>
</calcChain>
</file>

<file path=xl/sharedStrings.xml><?xml version="1.0" encoding="utf-8"?>
<sst xmlns="http://schemas.openxmlformats.org/spreadsheetml/2006/main" count="403" uniqueCount="96">
  <si>
    <t>raodenoba</t>
  </si>
  <si>
    <t># rigiTi</t>
  </si>
  <si>
    <t>samuSaoebis da xarjebis dasaxeleba</t>
  </si>
  <si>
    <t>5</t>
  </si>
  <si>
    <t>2</t>
  </si>
  <si>
    <t>erTeulis
ganzomileba</t>
  </si>
  <si>
    <t>grZ.m</t>
  </si>
  <si>
    <t>cali</t>
  </si>
  <si>
    <t>milebis samagri</t>
  </si>
  <si>
    <t>3</t>
  </si>
  <si>
    <t>4</t>
  </si>
  <si>
    <t>svla gezi</t>
  </si>
  <si>
    <t>muxli 100 mm</t>
  </si>
  <si>
    <t>1</t>
  </si>
  <si>
    <t>samSeneblo narCenebis datvirTva a/manqanaze da gatana</t>
  </si>
  <si>
    <t>wyalSemkrebi Zabris montaJi (didi)</t>
  </si>
  <si>
    <t xml:space="preserve">axali wyalsawreti milebis d=100 mm montaJi </t>
  </si>
  <si>
    <t>furclovani Tunuqi milis dasamzadeblad</t>
  </si>
  <si>
    <t>m2</t>
  </si>
  <si>
    <t>damkveTi: S.p.s ,,saqinvesti"</t>
  </si>
  <si>
    <t xml:space="preserve">misamarTi: r. aglaZis q #32                                                                                                                    </t>
  </si>
  <si>
    <t xml:space="preserve">telefoni: 2 34 75 78                                                                                                      </t>
  </si>
  <si>
    <t>s/gezi</t>
  </si>
  <si>
    <t>samSeneblo narCenebis gatana  25 km-ze</t>
  </si>
  <si>
    <t>tn</t>
  </si>
  <si>
    <t>samSeneblo narCenebis datvirTva xeliT a/manqanaze</t>
  </si>
  <si>
    <t>kg</t>
  </si>
  <si>
    <t>gudroni</t>
  </si>
  <si>
    <t>Txevadi gazi</t>
  </si>
  <si>
    <t>kv.m</t>
  </si>
  <si>
    <t>masala - linokromi k=1,12</t>
  </si>
  <si>
    <t xml:space="preserve">saxuravis zedapirze linokromis fenis mowyoba </t>
  </si>
  <si>
    <t>praimeri  (marka)</t>
  </si>
  <si>
    <t xml:space="preserve">saxuravis zedapiris dagruntva praimeriT (bitumiT)
</t>
  </si>
  <si>
    <t>kub.m</t>
  </si>
  <si>
    <t xml:space="preserve">qviSa            </t>
  </si>
  <si>
    <t>t</t>
  </si>
  <si>
    <t xml:space="preserve">cementi   </t>
  </si>
  <si>
    <t xml:space="preserve">qviSa-cementis xsnaris adgilze momzadeba. 
         </t>
  </si>
  <si>
    <t>dazianebul zedapirze q/cementis xsnariT moWimvis mowyoba  sisqiT 3sm</t>
  </si>
  <si>
    <t>samSeneblo masalis atana saxlis saxuravze</t>
  </si>
  <si>
    <t>erTeulis
 ganzomileba</t>
  </si>
  <si>
    <t>ტელეფონი:  2 34 75 87</t>
  </si>
  <si>
    <r>
      <t xml:space="preserve">მისამართი: რ.აგლაძის  </t>
    </r>
    <r>
      <rPr>
        <b/>
        <i/>
        <sz val="12"/>
        <color indexed="8"/>
        <rFont val="AcadNusx"/>
      </rPr>
      <t>#</t>
    </r>
    <r>
      <rPr>
        <b/>
        <i/>
        <sz val="12"/>
        <color indexed="8"/>
        <rFont val="Arial"/>
        <family val="2"/>
      </rPr>
      <t xml:space="preserve"> 32</t>
    </r>
  </si>
  <si>
    <t>დამკვეთი:   შ.პ.ს  ,,საქინვესტი"</t>
  </si>
  <si>
    <t xml:space="preserve">                                                      დეფექტური აქტი                  </t>
  </si>
  <si>
    <t xml:space="preserve">                            korpusi #1/1 brtyeli (rbili) saxuravis SekeTebis samuSaoebi</t>
  </si>
  <si>
    <t>მისამართი: რ.აგლაძის  # 32</t>
  </si>
  <si>
    <t xml:space="preserve">                            korpusi #2/1 brtyeli (rbili) saxuravis SekeTebis samuSaoebi</t>
  </si>
  <si>
    <t xml:space="preserve">                            korpusi #3/1 brtyeli (rbili) saxuravis SekeTebis samuSaoebi</t>
  </si>
  <si>
    <t xml:space="preserve">                            korpusi #4/1 brtyeli (rbili) saxuravis SekeTebis samuSaoebi</t>
  </si>
  <si>
    <t>furclovani Tunuqi</t>
  </si>
  <si>
    <t>g/m</t>
  </si>
  <si>
    <t>wyalsawreti milibis da muxlebis damzadeba montaJi</t>
  </si>
  <si>
    <t>c</t>
  </si>
  <si>
    <t>Raris samagri</t>
  </si>
  <si>
    <t>ficari</t>
  </si>
  <si>
    <t>Fhorizontaluri wyalSemkrebi Raris  dageba (0,33X37,5)</t>
  </si>
  <si>
    <t xml:space="preserve">                           eleqtro sadguris gverdiT Senobis  brtyeli (rbili) saxuravis SekeTebis samuSaoebi    </t>
  </si>
  <si>
    <t>Fhorizontaluri wyalSemkrebi Raris  dageba (0,33X27,4)</t>
  </si>
  <si>
    <t xml:space="preserve">                       tamburis Semobis  brtyeli (rbili) saxuravis SekeTebis samuSaoebi    </t>
  </si>
  <si>
    <t xml:space="preserve">                          1 eleqtro sadguris gverdiT Senobis  brtyeli (rbili) saxuravis SekeTebis samuSaoebi    </t>
  </si>
  <si>
    <t>შენობა 01/1 ბრტყელი (რბილი)  სახურავის შეკეთების სამუშაოები</t>
  </si>
  <si>
    <t>შენობა 02/1 ბრტყელი (რბილი)  სახურავის შეკეთების სამუშაოები</t>
  </si>
  <si>
    <t>შენობა 03/1 ბრტყელი (რბილი)  სახურავის შეკეთების სამუშაოები</t>
  </si>
  <si>
    <t>შენობა 04/1 ბრტყელი (რბილი)  სახურავის შეკეთების სამუშაოები</t>
  </si>
  <si>
    <t>შენობა 38/1 ბრტყელი (რბილი)  სახურავის შეკეთების სამუშაოები</t>
  </si>
  <si>
    <t>05/4 შენობის 03/1 შენობის მხრიდან საავტომობილო ბაქნის ბრტყელი(რბილი) სახურავის შეკეთების სამუშაოები</t>
  </si>
  <si>
    <t>ადმინისტრაციული შენობის 11/3 სახურავის წყალსაწრეტი მილების სარემონტო სამუშაოები</t>
  </si>
  <si>
    <t>დეფექტური აქტი</t>
  </si>
  <si>
    <t>05/4 შენობის(ყოფილი ლაბორატორიის)  ბრტყელი(რბილი) სახურავის გადახურვის  შეკეთების სამუშაოები</t>
  </si>
  <si>
    <t>შენებოა  34/1 ტამბურის ბრტყელი(რბილი) სახურავის შეკეთების სამუშაოები</t>
  </si>
  <si>
    <t>2016 w</t>
  </si>
  <si>
    <t xml:space="preserve">                                       saxarjTaRricxvo Rirebuleba:         </t>
  </si>
  <si>
    <t>erTeulis anzomileba</t>
  </si>
  <si>
    <t xml:space="preserve">saxuravis fenilis dazianebuli nawilis demontaJi </t>
  </si>
  <si>
    <r>
      <t xml:space="preserve">dazianebuli xis karkasis </t>
    </r>
    <r>
      <rPr>
        <sz val="11"/>
        <rFont val="AcadNusx"/>
      </rPr>
      <t xml:space="preserve">(ficari, lartya, dgari, nivniva da sxva) </t>
    </r>
    <r>
      <rPr>
        <b/>
        <sz val="11"/>
        <rFont val="AcadNusx"/>
      </rPr>
      <t>demontaJi</t>
    </r>
  </si>
  <si>
    <t>demontirebuli masalebis da samSeneblo narCenebis Camotana</t>
  </si>
  <si>
    <r>
      <t xml:space="preserve">xis karkasis mowyoba saxuravis qveS (axali konstruqcia)
</t>
    </r>
    <r>
      <rPr>
        <sz val="11"/>
        <rFont val="AcadNusx"/>
      </rPr>
      <t>(dgari, iribana, nivniva, ficari da sxva)</t>
    </r>
  </si>
  <si>
    <t xml:space="preserve">xis masala     </t>
  </si>
  <si>
    <t>lursmani samS.   K</t>
  </si>
  <si>
    <t>6</t>
  </si>
  <si>
    <r>
      <t xml:space="preserve">saxuravis fenilis mowyoba gofrirebuli (profilirebuli) TunuqiT, kexis gaTvaliswinebiT </t>
    </r>
    <r>
      <rPr>
        <b/>
        <sz val="11"/>
        <color indexed="10"/>
        <rFont val="AcadNusx"/>
      </rPr>
      <t>( 0,5mm</t>
    </r>
    <r>
      <rPr>
        <sz val="11"/>
        <color indexed="10"/>
        <rFont val="AcadNusx"/>
      </rPr>
      <t>)</t>
    </r>
  </si>
  <si>
    <r>
      <t xml:space="preserve">gofrirebuli  Tunuqi  </t>
    </r>
    <r>
      <rPr>
        <sz val="11"/>
        <color indexed="10"/>
        <rFont val="AcadNusx"/>
      </rPr>
      <t>(</t>
    </r>
    <r>
      <rPr>
        <b/>
        <sz val="11"/>
        <color indexed="10"/>
        <rFont val="AcadNusx"/>
      </rPr>
      <t xml:space="preserve"> 0,5mm</t>
    </r>
    <r>
      <rPr>
        <sz val="11"/>
        <color indexed="10"/>
        <rFont val="AcadNusx"/>
      </rPr>
      <t>)  k=1,2</t>
    </r>
  </si>
  <si>
    <r>
      <t xml:space="preserve">furclovani Tunuqi </t>
    </r>
    <r>
      <rPr>
        <b/>
        <sz val="11"/>
        <color indexed="10"/>
        <rFont val="AcadNusx"/>
      </rPr>
      <t>(0,5 mm)</t>
    </r>
  </si>
  <si>
    <t xml:space="preserve">WanWiki 70mm  </t>
  </si>
  <si>
    <t>7</t>
  </si>
  <si>
    <t>dazianebuli horizontaluri sawvimari Rarebis moxsna da axlis mowyoba</t>
  </si>
  <si>
    <t>Tunuqi</t>
  </si>
  <si>
    <t>lursmaniK</t>
  </si>
  <si>
    <t>8</t>
  </si>
  <si>
    <t>samSeneblo narCenebis daTvirTva a/manqanaze</t>
  </si>
  <si>
    <t>9</t>
  </si>
  <si>
    <t>samSeneblo narCenebis gatana 25 km-ze</t>
  </si>
  <si>
    <t xml:space="preserve">                         ადმინისტრაციული შენობის სახურავის შეკეთების სამუშაოები</t>
  </si>
  <si>
    <t>samSeneblo masalis atana saxlis saxuravze (11 m)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</si>
</sst>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"/>
  </numFmts>
  <fonts count="35">
    <font>
      <sz val="10"/>
      <name val="Arial"/>
      <charset val="204"/>
    </font>
    <font>
      <sz val="10"/>
      <name val="Arial"/>
      <charset val="204"/>
    </font>
    <font>
      <b/>
      <i/>
      <sz val="11"/>
      <name val="AcadMtavr"/>
    </font>
    <font>
      <sz val="10"/>
      <name val="AcadNusx"/>
    </font>
    <font>
      <b/>
      <i/>
      <sz val="10"/>
      <name val="AcadMtavr"/>
    </font>
    <font>
      <sz val="10"/>
      <name val="AcadMtavr"/>
    </font>
    <font>
      <sz val="10"/>
      <name val="Arial"/>
      <family val="2"/>
      <charset val="204"/>
    </font>
    <font>
      <b/>
      <sz val="10"/>
      <name val="AcadNusx"/>
    </font>
    <font>
      <b/>
      <sz val="14"/>
      <name val="AcadMtavr"/>
    </font>
    <font>
      <b/>
      <sz val="11"/>
      <name val="AcadNusx"/>
    </font>
    <font>
      <b/>
      <sz val="12"/>
      <name val="AcadMtavr"/>
    </font>
    <font>
      <sz val="11"/>
      <name val="AcadNusx"/>
    </font>
    <font>
      <b/>
      <i/>
      <sz val="12"/>
      <name val="Arial"/>
      <family val="2"/>
      <charset val="204"/>
    </font>
    <font>
      <sz val="11"/>
      <name val="AcadMtavr"/>
    </font>
    <font>
      <b/>
      <sz val="10"/>
      <name val="Arial"/>
      <family val="2"/>
      <charset val="204"/>
    </font>
    <font>
      <sz val="11"/>
      <color theme="1"/>
      <name val="AcadNusx"/>
    </font>
    <font>
      <b/>
      <sz val="11"/>
      <color theme="1"/>
      <name val="AcadNusx"/>
    </font>
    <font>
      <sz val="16"/>
      <name val="Arial"/>
      <family val="2"/>
    </font>
    <font>
      <b/>
      <i/>
      <sz val="12"/>
      <color indexed="8"/>
      <name val="Arial"/>
      <family val="2"/>
    </font>
    <font>
      <sz val="16"/>
      <name val="AcadNusx"/>
    </font>
    <font>
      <b/>
      <i/>
      <sz val="12"/>
      <color theme="1"/>
      <name val="Arial"/>
      <family val="2"/>
    </font>
    <font>
      <b/>
      <i/>
      <sz val="12"/>
      <color indexed="8"/>
      <name val="AcadNusx"/>
    </font>
    <font>
      <b/>
      <i/>
      <sz val="12"/>
      <name val="AcadMtavr"/>
    </font>
    <font>
      <b/>
      <i/>
      <sz val="12"/>
      <name val="AcadNusx"/>
    </font>
    <font>
      <b/>
      <i/>
      <sz val="11"/>
      <name val="AcadNusx"/>
    </font>
    <font>
      <b/>
      <i/>
      <sz val="10"/>
      <name val="AcadNusx"/>
    </font>
    <font>
      <b/>
      <sz val="10"/>
      <name val="AcadMtavr"/>
    </font>
    <font>
      <i/>
      <sz val="11"/>
      <name val="AcadMtavr"/>
    </font>
    <font>
      <sz val="10"/>
      <color rgb="FFFF0000"/>
      <name val="AcadNusx"/>
    </font>
    <font>
      <b/>
      <i/>
      <sz val="14"/>
      <color theme="1"/>
      <name val="Calibri"/>
      <family val="2"/>
      <scheme val="minor"/>
    </font>
    <font>
      <b/>
      <sz val="12"/>
      <color indexed="8"/>
      <name val="AcadNusx"/>
    </font>
    <font>
      <b/>
      <sz val="12"/>
      <color theme="1"/>
      <name val="Calibri"/>
      <family val="2"/>
      <scheme val="minor"/>
    </font>
    <font>
      <b/>
      <sz val="11"/>
      <color indexed="10"/>
      <name val="AcadNusx"/>
    </font>
    <font>
      <sz val="11"/>
      <color indexed="10"/>
      <name val="AcadNusx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32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4" fontId="4" fillId="0" borderId="0" xfId="1" applyNumberFormat="1" applyFont="1" applyAlignment="1" applyProtection="1">
      <alignment horizontal="left" vertical="center" wrapText="1"/>
      <protection hidden="1"/>
    </xf>
    <xf numFmtId="0" fontId="3" fillId="0" borderId="0" xfId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2" applyFont="1" applyAlignment="1">
      <alignment wrapText="1"/>
    </xf>
    <xf numFmtId="0" fontId="14" fillId="0" borderId="0" xfId="0" applyFont="1"/>
    <xf numFmtId="0" fontId="2" fillId="0" borderId="0" xfId="2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10" fillId="0" borderId="0" xfId="1" applyFont="1" applyAlignment="1">
      <alignment wrapText="1"/>
    </xf>
    <xf numFmtId="0" fontId="12" fillId="0" borderId="0" xfId="0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2" applyFont="1" applyAlignment="1"/>
    <xf numFmtId="2" fontId="5" fillId="0" borderId="0" xfId="1" applyNumberFormat="1" applyFont="1" applyAlignment="1"/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textRotation="90" wrapText="1"/>
    </xf>
    <xf numFmtId="0" fontId="9" fillId="0" borderId="2" xfId="1" applyFont="1" applyBorder="1" applyAlignment="1">
      <alignment vertical="center" textRotation="90" wrapText="1"/>
    </xf>
    <xf numFmtId="0" fontId="9" fillId="0" borderId="1" xfId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/>
    <xf numFmtId="0" fontId="2" fillId="0" borderId="0" xfId="2" applyFont="1" applyAlignment="1">
      <alignment vertical="center"/>
    </xf>
    <xf numFmtId="0" fontId="12" fillId="0" borderId="0" xfId="0" applyFont="1" applyAlignment="1"/>
    <xf numFmtId="0" fontId="19" fillId="0" borderId="0" xfId="0" applyFont="1" applyBorder="1" applyAlignment="1"/>
    <xf numFmtId="0" fontId="20" fillId="0" borderId="0" xfId="0" applyFont="1"/>
    <xf numFmtId="0" fontId="18" fillId="0" borderId="0" xfId="0" applyFont="1" applyAlignment="1">
      <alignment horizontal="left" vertical="top"/>
    </xf>
    <xf numFmtId="2" fontId="4" fillId="0" borderId="0" xfId="1" applyNumberFormat="1" applyFont="1" applyAlignment="1">
      <alignment vertical="center" wrapText="1"/>
    </xf>
    <xf numFmtId="2" fontId="22" fillId="0" borderId="0" xfId="1" applyNumberFormat="1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2" fillId="0" borderId="0" xfId="2" applyFont="1" applyAlignme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" applyFont="1" applyAlignment="1"/>
    <xf numFmtId="0" fontId="3" fillId="0" borderId="0" xfId="0" applyFont="1" applyAlignment="1">
      <alignment horizontal="left"/>
    </xf>
    <xf numFmtId="0" fontId="24" fillId="0" borderId="0" xfId="2" applyFont="1" applyAlignment="1">
      <alignment horizontal="left"/>
    </xf>
    <xf numFmtId="0" fontId="24" fillId="0" borderId="0" xfId="2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2" applyFont="1" applyAlignment="1">
      <alignment vertical="top"/>
    </xf>
    <xf numFmtId="0" fontId="11" fillId="0" borderId="0" xfId="1" applyFont="1" applyAlignment="1">
      <alignment vertical="center"/>
    </xf>
    <xf numFmtId="2" fontId="25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2" fontId="23" fillId="0" borderId="0" xfId="1" applyNumberFormat="1" applyFont="1" applyAlignment="1">
      <alignment vertical="top" wrapText="1"/>
    </xf>
    <xf numFmtId="2" fontId="23" fillId="0" borderId="0" xfId="1" applyNumberFormat="1" applyFont="1" applyAlignment="1">
      <alignment horizontal="left" vertical="top" wrapText="1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3" fillId="0" borderId="0" xfId="0" applyFont="1" applyAlignment="1"/>
    <xf numFmtId="2" fontId="23" fillId="0" borderId="0" xfId="1" applyNumberFormat="1" applyFont="1" applyAlignment="1">
      <alignment vertical="center"/>
    </xf>
    <xf numFmtId="0" fontId="13" fillId="0" borderId="0" xfId="1" applyFont="1" applyAlignment="1"/>
    <xf numFmtId="0" fontId="13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2" fontId="22" fillId="0" borderId="0" xfId="1" applyNumberFormat="1" applyFont="1" applyAlignment="1">
      <alignment horizontal="left" vertical="center"/>
    </xf>
    <xf numFmtId="0" fontId="13" fillId="0" borderId="0" xfId="1" applyFont="1" applyAlignment="1">
      <alignment wrapText="1"/>
    </xf>
    <xf numFmtId="0" fontId="7" fillId="0" borderId="1" xfId="1" applyNumberFormat="1" applyFont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Alignme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7" fillId="0" borderId="0" xfId="1" applyFont="1" applyAlignment="1">
      <alignment horizontal="left" wrapText="1"/>
    </xf>
    <xf numFmtId="0" fontId="27" fillId="0" borderId="0" xfId="1" applyFont="1" applyAlignment="1">
      <alignment horizontal="left" vertical="center" wrapText="1"/>
    </xf>
    <xf numFmtId="0" fontId="2" fillId="0" borderId="0" xfId="2" applyFont="1" applyAlignment="1">
      <alignment horizontal="left" wrapText="1"/>
    </xf>
    <xf numFmtId="0" fontId="0" fillId="0" borderId="0" xfId="0" applyBorder="1"/>
    <xf numFmtId="49" fontId="3" fillId="0" borderId="1" xfId="1" applyNumberFormat="1" applyFont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0" fontId="31" fillId="0" borderId="0" xfId="0" applyFont="1"/>
    <xf numFmtId="0" fontId="30" fillId="0" borderId="0" xfId="0" applyFont="1"/>
    <xf numFmtId="2" fontId="3" fillId="0" borderId="1" xfId="1" applyNumberFormat="1" applyFont="1" applyBorder="1" applyAlignment="1">
      <alignment horizontal="center" vertical="center" wrapText="1"/>
    </xf>
    <xf numFmtId="0" fontId="30" fillId="0" borderId="0" xfId="0" applyFont="1" applyBorder="1"/>
    <xf numFmtId="0" fontId="9" fillId="0" borderId="5" xfId="1" applyFont="1" applyBorder="1" applyAlignment="1">
      <alignment horizontal="center" vertical="center" textRotation="90" wrapText="1"/>
    </xf>
    <xf numFmtId="0" fontId="9" fillId="0" borderId="4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22" fillId="0" borderId="0" xfId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1" applyFont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26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0" fontId="29" fillId="0" borderId="0" xfId="0" applyFont="1" applyAlignment="1"/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</cellXfs>
  <cellStyles count="3">
    <cellStyle name="Normal" xfId="0" builtinId="0"/>
    <cellStyle name="Normal_Sheet1" xfId="1"/>
    <cellStyle name="Normal_Sheet1_Sheet1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view="pageLayout" topLeftCell="A19" zoomScaleNormal="100" zoomScaleSheetLayoutView="100" workbookViewId="0">
      <selection activeCell="B1" sqref="B1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16.8554687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20.25" customHeight="1">
      <c r="A1" s="83" t="s">
        <v>46</v>
      </c>
      <c r="B1" s="87" t="s">
        <v>62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8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52"/>
      <c r="F3" s="111"/>
      <c r="G3" s="111"/>
      <c r="H3" s="13"/>
      <c r="I3" s="51"/>
    </row>
    <row r="4" spans="1:10" ht="18.75" customHeight="1">
      <c r="A4" s="49"/>
      <c r="B4" s="49"/>
      <c r="C4" s="48"/>
      <c r="D4" s="46"/>
      <c r="E4" s="46"/>
      <c r="F4" s="46"/>
      <c r="G4" s="17"/>
      <c r="H4" s="17"/>
      <c r="I4" s="17"/>
    </row>
    <row r="5" spans="1:10" ht="16.899999999999999" customHeight="1">
      <c r="A5" s="49"/>
      <c r="B5" s="49" t="s">
        <v>44</v>
      </c>
      <c r="C5" s="48"/>
      <c r="D5" s="46"/>
      <c r="E5" s="46"/>
      <c r="F5" s="46"/>
      <c r="G5" s="17"/>
      <c r="H5" s="17"/>
      <c r="I5" s="17"/>
    </row>
    <row r="6" spans="1:10" ht="16.899999999999999" customHeight="1">
      <c r="A6" s="50"/>
      <c r="B6" s="49" t="s">
        <v>43</v>
      </c>
      <c r="C6" s="48"/>
      <c r="D6" s="46"/>
      <c r="E6" s="46"/>
      <c r="F6" s="46"/>
      <c r="G6" s="17"/>
      <c r="H6" s="17"/>
      <c r="I6" s="17"/>
    </row>
    <row r="7" spans="1:10" ht="16.899999999999999" customHeight="1">
      <c r="A7" s="49"/>
      <c r="B7" s="49" t="s">
        <v>42</v>
      </c>
      <c r="C7" s="48"/>
      <c r="D7" s="46"/>
      <c r="E7" s="46"/>
      <c r="F7" s="46"/>
      <c r="G7" s="17"/>
      <c r="H7" s="17"/>
      <c r="I7" s="17"/>
    </row>
    <row r="8" spans="1:10" ht="16.899999999999999" customHeight="1">
      <c r="A8" s="49"/>
      <c r="C8" s="48"/>
      <c r="D8" s="46"/>
      <c r="E8" s="46"/>
      <c r="F8" s="46"/>
      <c r="G8" s="47"/>
      <c r="H8" s="47"/>
      <c r="I8" s="47"/>
    </row>
    <row r="9" spans="1:10" ht="16.899999999999999" customHeight="1">
      <c r="A9" s="45"/>
      <c r="B9" s="45"/>
      <c r="C9" s="44"/>
      <c r="D9" s="46"/>
      <c r="E9" s="46"/>
      <c r="F9" s="46"/>
      <c r="G9" s="17"/>
      <c r="H9" s="17"/>
      <c r="I9" s="17"/>
    </row>
    <row r="10" spans="1:10" ht="48.6" customHeight="1">
      <c r="A10" s="45"/>
      <c r="B10" s="45"/>
      <c r="C10" s="44"/>
      <c r="D10" s="31"/>
      <c r="E10" s="31"/>
      <c r="F10" s="31"/>
      <c r="G10" s="30"/>
      <c r="H10" s="30"/>
      <c r="I10" s="30"/>
    </row>
    <row r="11" spans="1:10" ht="15.6" customHeight="1">
      <c r="A11" s="112" t="s">
        <v>1</v>
      </c>
      <c r="B11" s="113" t="s">
        <v>2</v>
      </c>
      <c r="C11" s="112" t="s">
        <v>41</v>
      </c>
      <c r="D11" s="108" t="s">
        <v>0</v>
      </c>
    </row>
    <row r="12" spans="1:10" ht="48" customHeight="1">
      <c r="A12" s="112"/>
      <c r="B12" s="113"/>
      <c r="C12" s="112"/>
      <c r="D12" s="109"/>
      <c r="E12" s="37"/>
      <c r="F12" s="36"/>
      <c r="G12" s="35"/>
      <c r="H12" s="35"/>
      <c r="I12" s="35"/>
      <c r="J12" s="35"/>
    </row>
    <row r="13" spans="1:10" ht="21.75" customHeight="1">
      <c r="A13" s="112"/>
      <c r="B13" s="113"/>
      <c r="C13" s="112"/>
      <c r="D13" s="110"/>
      <c r="E13" s="37"/>
      <c r="F13" s="36"/>
      <c r="G13" s="35"/>
      <c r="H13" s="35"/>
      <c r="I13" s="35"/>
      <c r="J13" s="35"/>
    </row>
    <row r="14" spans="1:10" ht="23.25" customHeight="1">
      <c r="A14" s="3">
        <v>1</v>
      </c>
      <c r="B14" s="4">
        <v>2</v>
      </c>
      <c r="C14" s="3">
        <v>3</v>
      </c>
      <c r="D14" s="3">
        <v>4</v>
      </c>
      <c r="E14" s="37"/>
      <c r="F14" s="36"/>
      <c r="G14" s="35"/>
      <c r="H14" s="35"/>
      <c r="I14" s="35"/>
      <c r="J14" s="35"/>
    </row>
    <row r="15" spans="1:10" ht="35.25" customHeight="1">
      <c r="A15" s="39">
        <v>1</v>
      </c>
      <c r="B15" s="38" t="s">
        <v>40</v>
      </c>
      <c r="C15" s="9" t="s">
        <v>36</v>
      </c>
      <c r="D15" s="10">
        <v>11.8</v>
      </c>
      <c r="E15" s="37"/>
      <c r="F15" s="36"/>
      <c r="G15" s="35"/>
      <c r="H15" s="35"/>
      <c r="I15" s="35"/>
      <c r="J15" s="35"/>
    </row>
    <row r="16" spans="1:10" ht="27" customHeight="1">
      <c r="A16" s="39">
        <v>2</v>
      </c>
      <c r="B16" s="38" t="s">
        <v>39</v>
      </c>
      <c r="C16" s="9" t="s">
        <v>29</v>
      </c>
      <c r="D16" s="10">
        <v>115</v>
      </c>
      <c r="E16" s="37"/>
      <c r="F16" s="36"/>
      <c r="G16" s="35"/>
      <c r="H16" s="35"/>
      <c r="I16" s="35"/>
      <c r="J16" s="35"/>
    </row>
    <row r="17" spans="1:21" ht="42.75" customHeight="1">
      <c r="A17" s="39">
        <v>3</v>
      </c>
      <c r="B17" s="38" t="s">
        <v>38</v>
      </c>
      <c r="C17" s="9" t="s">
        <v>34</v>
      </c>
      <c r="D17" s="10">
        <f>D16*0.03</f>
        <v>3.4499999999999997</v>
      </c>
      <c r="E17" s="37"/>
      <c r="F17" s="36"/>
      <c r="G17" s="35"/>
      <c r="H17" s="35"/>
      <c r="I17" s="35"/>
      <c r="J17" s="35"/>
    </row>
    <row r="18" spans="1:21" ht="24.75" customHeight="1">
      <c r="A18" s="39">
        <v>4</v>
      </c>
      <c r="B18" s="43" t="s">
        <v>37</v>
      </c>
      <c r="C18" s="9" t="s">
        <v>36</v>
      </c>
      <c r="D18" s="10">
        <f>D17*0.3</f>
        <v>1.0349999999999999</v>
      </c>
      <c r="E18" s="37"/>
      <c r="F18" s="36"/>
      <c r="G18" s="35"/>
      <c r="H18" s="35"/>
      <c r="I18" s="35"/>
      <c r="J18" s="35"/>
    </row>
    <row r="19" spans="1:21" ht="24.75" customHeight="1">
      <c r="A19" s="39">
        <v>5</v>
      </c>
      <c r="B19" s="43" t="s">
        <v>35</v>
      </c>
      <c r="C19" s="9" t="s">
        <v>34</v>
      </c>
      <c r="D19" s="10">
        <f>D17*1.21</f>
        <v>4.1744999999999992</v>
      </c>
      <c r="E19" s="37"/>
      <c r="F19" s="36"/>
      <c r="G19" s="35"/>
      <c r="H19" s="35"/>
      <c r="I19" s="35"/>
      <c r="J19" s="35"/>
    </row>
    <row r="20" spans="1:21" ht="27.75" customHeight="1">
      <c r="A20" s="39">
        <v>6</v>
      </c>
      <c r="B20" s="38" t="s">
        <v>33</v>
      </c>
      <c r="C20" s="9" t="s">
        <v>29</v>
      </c>
      <c r="D20" s="10">
        <v>1767.8</v>
      </c>
      <c r="E20" s="37"/>
      <c r="F20" s="36"/>
      <c r="G20" s="35"/>
      <c r="H20" s="35"/>
      <c r="I20" s="35"/>
      <c r="J20" s="35"/>
      <c r="U20" t="str">
        <f>CLEAN("ქართული")</f>
        <v>ქართული</v>
      </c>
    </row>
    <row r="21" spans="1:21" ht="22.5" customHeight="1">
      <c r="A21" s="39">
        <v>7</v>
      </c>
      <c r="B21" s="43" t="s">
        <v>32</v>
      </c>
      <c r="C21" s="9" t="s">
        <v>26</v>
      </c>
      <c r="D21" s="10">
        <f>D20*0.4</f>
        <v>707.12</v>
      </c>
      <c r="E21" s="37"/>
      <c r="F21" s="36"/>
      <c r="G21" s="35"/>
      <c r="H21" s="35"/>
      <c r="I21" s="35"/>
      <c r="J21" s="35"/>
    </row>
    <row r="22" spans="1:21" ht="19.5" customHeight="1">
      <c r="A22" s="39">
        <v>8</v>
      </c>
      <c r="B22" s="38" t="s">
        <v>31</v>
      </c>
      <c r="C22" s="9" t="s">
        <v>29</v>
      </c>
      <c r="D22" s="10">
        <v>1767.8</v>
      </c>
      <c r="E22" s="37"/>
      <c r="F22" s="36"/>
      <c r="G22" s="35"/>
      <c r="H22" s="35"/>
      <c r="I22" s="35"/>
      <c r="J22" s="35"/>
    </row>
    <row r="23" spans="1:21" ht="27" customHeight="1">
      <c r="A23" s="39">
        <v>9</v>
      </c>
      <c r="B23" s="43" t="s">
        <v>30</v>
      </c>
      <c r="C23" s="9" t="s">
        <v>29</v>
      </c>
      <c r="D23" s="10">
        <f>D22*1.12</f>
        <v>1979.9360000000001</v>
      </c>
      <c r="E23" s="37"/>
      <c r="F23" s="36"/>
      <c r="G23" s="35"/>
      <c r="H23" s="35"/>
      <c r="I23" s="35"/>
      <c r="J23" s="35"/>
    </row>
    <row r="24" spans="1:21" ht="25.5" customHeight="1">
      <c r="A24" s="39">
        <v>10</v>
      </c>
      <c r="B24" s="42" t="s">
        <v>28</v>
      </c>
      <c r="C24" s="3" t="s">
        <v>26</v>
      </c>
      <c r="D24" s="10">
        <f>D22*0.2</f>
        <v>353.56</v>
      </c>
      <c r="E24" s="37"/>
      <c r="F24" s="36"/>
      <c r="G24" s="35"/>
      <c r="H24" s="35"/>
      <c r="I24" s="35"/>
      <c r="J24" s="35"/>
    </row>
    <row r="25" spans="1:21" ht="23.25" customHeight="1">
      <c r="A25" s="39">
        <v>11</v>
      </c>
      <c r="B25" s="41" t="s">
        <v>27</v>
      </c>
      <c r="C25" s="3" t="s">
        <v>26</v>
      </c>
      <c r="D25" s="10">
        <f>D22*0.1</f>
        <v>176.78</v>
      </c>
      <c r="E25" s="37"/>
      <c r="F25" s="36"/>
      <c r="G25" s="35"/>
      <c r="H25" s="35"/>
      <c r="I25" s="35"/>
      <c r="J25" s="35"/>
    </row>
    <row r="26" spans="1:21" ht="41.25" customHeight="1">
      <c r="A26" s="39">
        <v>12</v>
      </c>
      <c r="B26" s="40" t="s">
        <v>25</v>
      </c>
      <c r="C26" s="3" t="s">
        <v>24</v>
      </c>
      <c r="D26" s="10">
        <v>3.8</v>
      </c>
      <c r="E26" s="37"/>
      <c r="F26" s="36"/>
      <c r="G26" s="35"/>
      <c r="H26" s="35"/>
      <c r="I26" s="35"/>
      <c r="J26" s="35"/>
    </row>
    <row r="27" spans="1:21" ht="36" customHeight="1">
      <c r="A27" s="39">
        <v>13</v>
      </c>
      <c r="B27" s="38" t="s">
        <v>23</v>
      </c>
      <c r="C27" s="9" t="s">
        <v>22</v>
      </c>
      <c r="D27" s="10">
        <v>3</v>
      </c>
      <c r="E27" s="37"/>
      <c r="F27" s="36"/>
      <c r="G27" s="35"/>
      <c r="H27" s="35"/>
      <c r="I27" s="35"/>
      <c r="J27" s="35"/>
    </row>
    <row r="28" spans="1:21" ht="20.100000000000001" customHeight="1"/>
    <row r="29" spans="1:21" ht="20.100000000000001" customHeight="1"/>
    <row r="30" spans="1:21" ht="48" customHeight="1"/>
    <row r="31" spans="1:21" ht="20.100000000000001" customHeight="1"/>
    <row r="32" spans="1:21" ht="24.7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25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5">
    <mergeCell ref="D11:D13"/>
    <mergeCell ref="F3:G3"/>
    <mergeCell ref="A11:A13"/>
    <mergeCell ref="B11:B13"/>
    <mergeCell ref="C11:C13"/>
  </mergeCells>
  <pageMargins left="0.16" right="0.16" top="0.378" bottom="0.23622047244094491" header="0.31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>
      <selection activeCell="A2" sqref="A2:I2"/>
    </sheetView>
  </sheetViews>
  <sheetFormatPr defaultRowHeight="12.75"/>
  <cols>
    <col min="1" max="1" width="5.7109375" customWidth="1"/>
    <col min="2" max="2" width="73.140625" customWidth="1"/>
    <col min="3" max="3" width="8" customWidth="1"/>
    <col min="4" max="4" width="10.42578125" customWidth="1"/>
    <col min="5" max="5" width="9" customWidth="1"/>
    <col min="6" max="6" width="9.7109375" customWidth="1"/>
    <col min="7" max="7" width="8" customWidth="1"/>
    <col min="8" max="8" width="9.42578125" customWidth="1"/>
    <col min="9" max="9" width="10.7109375" customWidth="1"/>
    <col min="11" max="11" width="10.28515625" customWidth="1"/>
    <col min="13" max="13" width="11.140625" customWidth="1"/>
    <col min="14" max="14" width="8.7109375" customWidth="1"/>
    <col min="257" max="257" width="5.7109375" customWidth="1"/>
    <col min="258" max="258" width="73.140625" customWidth="1"/>
    <col min="259" max="259" width="8" customWidth="1"/>
    <col min="260" max="260" width="10.42578125" customWidth="1"/>
    <col min="261" max="261" width="9" customWidth="1"/>
    <col min="262" max="262" width="9.7109375" customWidth="1"/>
    <col min="263" max="263" width="8" customWidth="1"/>
    <col min="264" max="264" width="9.42578125" customWidth="1"/>
    <col min="265" max="265" width="10.7109375" customWidth="1"/>
    <col min="267" max="267" width="10.28515625" customWidth="1"/>
    <col min="269" max="269" width="11.140625" customWidth="1"/>
    <col min="270" max="270" width="8.7109375" customWidth="1"/>
    <col min="513" max="513" width="5.7109375" customWidth="1"/>
    <col min="514" max="514" width="73.140625" customWidth="1"/>
    <col min="515" max="515" width="8" customWidth="1"/>
    <col min="516" max="516" width="10.42578125" customWidth="1"/>
    <col min="517" max="517" width="9" customWidth="1"/>
    <col min="518" max="518" width="9.7109375" customWidth="1"/>
    <col min="519" max="519" width="8" customWidth="1"/>
    <col min="520" max="520" width="9.42578125" customWidth="1"/>
    <col min="521" max="521" width="10.7109375" customWidth="1"/>
    <col min="523" max="523" width="10.28515625" customWidth="1"/>
    <col min="525" max="525" width="11.140625" customWidth="1"/>
    <col min="526" max="526" width="8.7109375" customWidth="1"/>
    <col min="769" max="769" width="5.7109375" customWidth="1"/>
    <col min="770" max="770" width="73.140625" customWidth="1"/>
    <col min="771" max="771" width="8" customWidth="1"/>
    <col min="772" max="772" width="10.42578125" customWidth="1"/>
    <col min="773" max="773" width="9" customWidth="1"/>
    <col min="774" max="774" width="9.7109375" customWidth="1"/>
    <col min="775" max="775" width="8" customWidth="1"/>
    <col min="776" max="776" width="9.42578125" customWidth="1"/>
    <col min="777" max="777" width="10.7109375" customWidth="1"/>
    <col min="779" max="779" width="10.28515625" customWidth="1"/>
    <col min="781" max="781" width="11.140625" customWidth="1"/>
    <col min="782" max="782" width="8.7109375" customWidth="1"/>
    <col min="1025" max="1025" width="5.7109375" customWidth="1"/>
    <col min="1026" max="1026" width="73.140625" customWidth="1"/>
    <col min="1027" max="1027" width="8" customWidth="1"/>
    <col min="1028" max="1028" width="10.42578125" customWidth="1"/>
    <col min="1029" max="1029" width="9" customWidth="1"/>
    <col min="1030" max="1030" width="9.7109375" customWidth="1"/>
    <col min="1031" max="1031" width="8" customWidth="1"/>
    <col min="1032" max="1032" width="9.42578125" customWidth="1"/>
    <col min="1033" max="1033" width="10.7109375" customWidth="1"/>
    <col min="1035" max="1035" width="10.28515625" customWidth="1"/>
    <col min="1037" max="1037" width="11.140625" customWidth="1"/>
    <col min="1038" max="1038" width="8.7109375" customWidth="1"/>
    <col min="1281" max="1281" width="5.7109375" customWidth="1"/>
    <col min="1282" max="1282" width="73.140625" customWidth="1"/>
    <col min="1283" max="1283" width="8" customWidth="1"/>
    <col min="1284" max="1284" width="10.42578125" customWidth="1"/>
    <col min="1285" max="1285" width="9" customWidth="1"/>
    <col min="1286" max="1286" width="9.7109375" customWidth="1"/>
    <col min="1287" max="1287" width="8" customWidth="1"/>
    <col min="1288" max="1288" width="9.42578125" customWidth="1"/>
    <col min="1289" max="1289" width="10.7109375" customWidth="1"/>
    <col min="1291" max="1291" width="10.28515625" customWidth="1"/>
    <col min="1293" max="1293" width="11.140625" customWidth="1"/>
    <col min="1294" max="1294" width="8.7109375" customWidth="1"/>
    <col min="1537" max="1537" width="5.7109375" customWidth="1"/>
    <col min="1538" max="1538" width="73.140625" customWidth="1"/>
    <col min="1539" max="1539" width="8" customWidth="1"/>
    <col min="1540" max="1540" width="10.42578125" customWidth="1"/>
    <col min="1541" max="1541" width="9" customWidth="1"/>
    <col min="1542" max="1542" width="9.7109375" customWidth="1"/>
    <col min="1543" max="1543" width="8" customWidth="1"/>
    <col min="1544" max="1544" width="9.42578125" customWidth="1"/>
    <col min="1545" max="1545" width="10.7109375" customWidth="1"/>
    <col min="1547" max="1547" width="10.28515625" customWidth="1"/>
    <col min="1549" max="1549" width="11.140625" customWidth="1"/>
    <col min="1550" max="1550" width="8.7109375" customWidth="1"/>
    <col min="1793" max="1793" width="5.7109375" customWidth="1"/>
    <col min="1794" max="1794" width="73.140625" customWidth="1"/>
    <col min="1795" max="1795" width="8" customWidth="1"/>
    <col min="1796" max="1796" width="10.42578125" customWidth="1"/>
    <col min="1797" max="1797" width="9" customWidth="1"/>
    <col min="1798" max="1798" width="9.7109375" customWidth="1"/>
    <col min="1799" max="1799" width="8" customWidth="1"/>
    <col min="1800" max="1800" width="9.42578125" customWidth="1"/>
    <col min="1801" max="1801" width="10.7109375" customWidth="1"/>
    <col min="1803" max="1803" width="10.28515625" customWidth="1"/>
    <col min="1805" max="1805" width="11.140625" customWidth="1"/>
    <col min="1806" max="1806" width="8.7109375" customWidth="1"/>
    <col min="2049" max="2049" width="5.7109375" customWidth="1"/>
    <col min="2050" max="2050" width="73.140625" customWidth="1"/>
    <col min="2051" max="2051" width="8" customWidth="1"/>
    <col min="2052" max="2052" width="10.42578125" customWidth="1"/>
    <col min="2053" max="2053" width="9" customWidth="1"/>
    <col min="2054" max="2054" width="9.7109375" customWidth="1"/>
    <col min="2055" max="2055" width="8" customWidth="1"/>
    <col min="2056" max="2056" width="9.42578125" customWidth="1"/>
    <col min="2057" max="2057" width="10.7109375" customWidth="1"/>
    <col min="2059" max="2059" width="10.28515625" customWidth="1"/>
    <col min="2061" max="2061" width="11.140625" customWidth="1"/>
    <col min="2062" max="2062" width="8.7109375" customWidth="1"/>
    <col min="2305" max="2305" width="5.7109375" customWidth="1"/>
    <col min="2306" max="2306" width="73.140625" customWidth="1"/>
    <col min="2307" max="2307" width="8" customWidth="1"/>
    <col min="2308" max="2308" width="10.42578125" customWidth="1"/>
    <col min="2309" max="2309" width="9" customWidth="1"/>
    <col min="2310" max="2310" width="9.7109375" customWidth="1"/>
    <col min="2311" max="2311" width="8" customWidth="1"/>
    <col min="2312" max="2312" width="9.42578125" customWidth="1"/>
    <col min="2313" max="2313" width="10.7109375" customWidth="1"/>
    <col min="2315" max="2315" width="10.28515625" customWidth="1"/>
    <col min="2317" max="2317" width="11.140625" customWidth="1"/>
    <col min="2318" max="2318" width="8.7109375" customWidth="1"/>
    <col min="2561" max="2561" width="5.7109375" customWidth="1"/>
    <col min="2562" max="2562" width="73.140625" customWidth="1"/>
    <col min="2563" max="2563" width="8" customWidth="1"/>
    <col min="2564" max="2564" width="10.42578125" customWidth="1"/>
    <col min="2565" max="2565" width="9" customWidth="1"/>
    <col min="2566" max="2566" width="9.7109375" customWidth="1"/>
    <col min="2567" max="2567" width="8" customWidth="1"/>
    <col min="2568" max="2568" width="9.42578125" customWidth="1"/>
    <col min="2569" max="2569" width="10.7109375" customWidth="1"/>
    <col min="2571" max="2571" width="10.28515625" customWidth="1"/>
    <col min="2573" max="2573" width="11.140625" customWidth="1"/>
    <col min="2574" max="2574" width="8.7109375" customWidth="1"/>
    <col min="2817" max="2817" width="5.7109375" customWidth="1"/>
    <col min="2818" max="2818" width="73.140625" customWidth="1"/>
    <col min="2819" max="2819" width="8" customWidth="1"/>
    <col min="2820" max="2820" width="10.42578125" customWidth="1"/>
    <col min="2821" max="2821" width="9" customWidth="1"/>
    <col min="2822" max="2822" width="9.7109375" customWidth="1"/>
    <col min="2823" max="2823" width="8" customWidth="1"/>
    <col min="2824" max="2824" width="9.42578125" customWidth="1"/>
    <col min="2825" max="2825" width="10.7109375" customWidth="1"/>
    <col min="2827" max="2827" width="10.28515625" customWidth="1"/>
    <col min="2829" max="2829" width="11.140625" customWidth="1"/>
    <col min="2830" max="2830" width="8.7109375" customWidth="1"/>
    <col min="3073" max="3073" width="5.7109375" customWidth="1"/>
    <col min="3074" max="3074" width="73.140625" customWidth="1"/>
    <col min="3075" max="3075" width="8" customWidth="1"/>
    <col min="3076" max="3076" width="10.42578125" customWidth="1"/>
    <col min="3077" max="3077" width="9" customWidth="1"/>
    <col min="3078" max="3078" width="9.7109375" customWidth="1"/>
    <col min="3079" max="3079" width="8" customWidth="1"/>
    <col min="3080" max="3080" width="9.42578125" customWidth="1"/>
    <col min="3081" max="3081" width="10.7109375" customWidth="1"/>
    <col min="3083" max="3083" width="10.28515625" customWidth="1"/>
    <col min="3085" max="3085" width="11.140625" customWidth="1"/>
    <col min="3086" max="3086" width="8.7109375" customWidth="1"/>
    <col min="3329" max="3329" width="5.7109375" customWidth="1"/>
    <col min="3330" max="3330" width="73.140625" customWidth="1"/>
    <col min="3331" max="3331" width="8" customWidth="1"/>
    <col min="3332" max="3332" width="10.42578125" customWidth="1"/>
    <col min="3333" max="3333" width="9" customWidth="1"/>
    <col min="3334" max="3334" width="9.7109375" customWidth="1"/>
    <col min="3335" max="3335" width="8" customWidth="1"/>
    <col min="3336" max="3336" width="9.42578125" customWidth="1"/>
    <col min="3337" max="3337" width="10.7109375" customWidth="1"/>
    <col min="3339" max="3339" width="10.28515625" customWidth="1"/>
    <col min="3341" max="3341" width="11.140625" customWidth="1"/>
    <col min="3342" max="3342" width="8.7109375" customWidth="1"/>
    <col min="3585" max="3585" width="5.7109375" customWidth="1"/>
    <col min="3586" max="3586" width="73.140625" customWidth="1"/>
    <col min="3587" max="3587" width="8" customWidth="1"/>
    <col min="3588" max="3588" width="10.42578125" customWidth="1"/>
    <col min="3589" max="3589" width="9" customWidth="1"/>
    <col min="3590" max="3590" width="9.7109375" customWidth="1"/>
    <col min="3591" max="3591" width="8" customWidth="1"/>
    <col min="3592" max="3592" width="9.42578125" customWidth="1"/>
    <col min="3593" max="3593" width="10.7109375" customWidth="1"/>
    <col min="3595" max="3595" width="10.28515625" customWidth="1"/>
    <col min="3597" max="3597" width="11.140625" customWidth="1"/>
    <col min="3598" max="3598" width="8.7109375" customWidth="1"/>
    <col min="3841" max="3841" width="5.7109375" customWidth="1"/>
    <col min="3842" max="3842" width="73.140625" customWidth="1"/>
    <col min="3843" max="3843" width="8" customWidth="1"/>
    <col min="3844" max="3844" width="10.42578125" customWidth="1"/>
    <col min="3845" max="3845" width="9" customWidth="1"/>
    <col min="3846" max="3846" width="9.7109375" customWidth="1"/>
    <col min="3847" max="3847" width="8" customWidth="1"/>
    <col min="3848" max="3848" width="9.42578125" customWidth="1"/>
    <col min="3849" max="3849" width="10.7109375" customWidth="1"/>
    <col min="3851" max="3851" width="10.28515625" customWidth="1"/>
    <col min="3853" max="3853" width="11.140625" customWidth="1"/>
    <col min="3854" max="3854" width="8.7109375" customWidth="1"/>
    <col min="4097" max="4097" width="5.7109375" customWidth="1"/>
    <col min="4098" max="4098" width="73.140625" customWidth="1"/>
    <col min="4099" max="4099" width="8" customWidth="1"/>
    <col min="4100" max="4100" width="10.42578125" customWidth="1"/>
    <col min="4101" max="4101" width="9" customWidth="1"/>
    <col min="4102" max="4102" width="9.7109375" customWidth="1"/>
    <col min="4103" max="4103" width="8" customWidth="1"/>
    <col min="4104" max="4104" width="9.42578125" customWidth="1"/>
    <col min="4105" max="4105" width="10.7109375" customWidth="1"/>
    <col min="4107" max="4107" width="10.28515625" customWidth="1"/>
    <col min="4109" max="4109" width="11.140625" customWidth="1"/>
    <col min="4110" max="4110" width="8.7109375" customWidth="1"/>
    <col min="4353" max="4353" width="5.7109375" customWidth="1"/>
    <col min="4354" max="4354" width="73.140625" customWidth="1"/>
    <col min="4355" max="4355" width="8" customWidth="1"/>
    <col min="4356" max="4356" width="10.42578125" customWidth="1"/>
    <col min="4357" max="4357" width="9" customWidth="1"/>
    <col min="4358" max="4358" width="9.7109375" customWidth="1"/>
    <col min="4359" max="4359" width="8" customWidth="1"/>
    <col min="4360" max="4360" width="9.42578125" customWidth="1"/>
    <col min="4361" max="4361" width="10.7109375" customWidth="1"/>
    <col min="4363" max="4363" width="10.28515625" customWidth="1"/>
    <col min="4365" max="4365" width="11.140625" customWidth="1"/>
    <col min="4366" max="4366" width="8.7109375" customWidth="1"/>
    <col min="4609" max="4609" width="5.7109375" customWidth="1"/>
    <col min="4610" max="4610" width="73.140625" customWidth="1"/>
    <col min="4611" max="4611" width="8" customWidth="1"/>
    <col min="4612" max="4612" width="10.42578125" customWidth="1"/>
    <col min="4613" max="4613" width="9" customWidth="1"/>
    <col min="4614" max="4614" width="9.7109375" customWidth="1"/>
    <col min="4615" max="4615" width="8" customWidth="1"/>
    <col min="4616" max="4616" width="9.42578125" customWidth="1"/>
    <col min="4617" max="4617" width="10.7109375" customWidth="1"/>
    <col min="4619" max="4619" width="10.28515625" customWidth="1"/>
    <col min="4621" max="4621" width="11.140625" customWidth="1"/>
    <col min="4622" max="4622" width="8.7109375" customWidth="1"/>
    <col min="4865" max="4865" width="5.7109375" customWidth="1"/>
    <col min="4866" max="4866" width="73.140625" customWidth="1"/>
    <col min="4867" max="4867" width="8" customWidth="1"/>
    <col min="4868" max="4868" width="10.42578125" customWidth="1"/>
    <col min="4869" max="4869" width="9" customWidth="1"/>
    <col min="4870" max="4870" width="9.7109375" customWidth="1"/>
    <col min="4871" max="4871" width="8" customWidth="1"/>
    <col min="4872" max="4872" width="9.42578125" customWidth="1"/>
    <col min="4873" max="4873" width="10.7109375" customWidth="1"/>
    <col min="4875" max="4875" width="10.28515625" customWidth="1"/>
    <col min="4877" max="4877" width="11.140625" customWidth="1"/>
    <col min="4878" max="4878" width="8.7109375" customWidth="1"/>
    <col min="5121" max="5121" width="5.7109375" customWidth="1"/>
    <col min="5122" max="5122" width="73.140625" customWidth="1"/>
    <col min="5123" max="5123" width="8" customWidth="1"/>
    <col min="5124" max="5124" width="10.42578125" customWidth="1"/>
    <col min="5125" max="5125" width="9" customWidth="1"/>
    <col min="5126" max="5126" width="9.7109375" customWidth="1"/>
    <col min="5127" max="5127" width="8" customWidth="1"/>
    <col min="5128" max="5128" width="9.42578125" customWidth="1"/>
    <col min="5129" max="5129" width="10.7109375" customWidth="1"/>
    <col min="5131" max="5131" width="10.28515625" customWidth="1"/>
    <col min="5133" max="5133" width="11.140625" customWidth="1"/>
    <col min="5134" max="5134" width="8.7109375" customWidth="1"/>
    <col min="5377" max="5377" width="5.7109375" customWidth="1"/>
    <col min="5378" max="5378" width="73.140625" customWidth="1"/>
    <col min="5379" max="5379" width="8" customWidth="1"/>
    <col min="5380" max="5380" width="10.42578125" customWidth="1"/>
    <col min="5381" max="5381" width="9" customWidth="1"/>
    <col min="5382" max="5382" width="9.7109375" customWidth="1"/>
    <col min="5383" max="5383" width="8" customWidth="1"/>
    <col min="5384" max="5384" width="9.42578125" customWidth="1"/>
    <col min="5385" max="5385" width="10.7109375" customWidth="1"/>
    <col min="5387" max="5387" width="10.28515625" customWidth="1"/>
    <col min="5389" max="5389" width="11.140625" customWidth="1"/>
    <col min="5390" max="5390" width="8.7109375" customWidth="1"/>
    <col min="5633" max="5633" width="5.7109375" customWidth="1"/>
    <col min="5634" max="5634" width="73.140625" customWidth="1"/>
    <col min="5635" max="5635" width="8" customWidth="1"/>
    <col min="5636" max="5636" width="10.42578125" customWidth="1"/>
    <col min="5637" max="5637" width="9" customWidth="1"/>
    <col min="5638" max="5638" width="9.7109375" customWidth="1"/>
    <col min="5639" max="5639" width="8" customWidth="1"/>
    <col min="5640" max="5640" width="9.42578125" customWidth="1"/>
    <col min="5641" max="5641" width="10.7109375" customWidth="1"/>
    <col min="5643" max="5643" width="10.28515625" customWidth="1"/>
    <col min="5645" max="5645" width="11.140625" customWidth="1"/>
    <col min="5646" max="5646" width="8.7109375" customWidth="1"/>
    <col min="5889" max="5889" width="5.7109375" customWidth="1"/>
    <col min="5890" max="5890" width="73.140625" customWidth="1"/>
    <col min="5891" max="5891" width="8" customWidth="1"/>
    <col min="5892" max="5892" width="10.42578125" customWidth="1"/>
    <col min="5893" max="5893" width="9" customWidth="1"/>
    <col min="5894" max="5894" width="9.7109375" customWidth="1"/>
    <col min="5895" max="5895" width="8" customWidth="1"/>
    <col min="5896" max="5896" width="9.42578125" customWidth="1"/>
    <col min="5897" max="5897" width="10.7109375" customWidth="1"/>
    <col min="5899" max="5899" width="10.28515625" customWidth="1"/>
    <col min="5901" max="5901" width="11.140625" customWidth="1"/>
    <col min="5902" max="5902" width="8.7109375" customWidth="1"/>
    <col min="6145" max="6145" width="5.7109375" customWidth="1"/>
    <col min="6146" max="6146" width="73.140625" customWidth="1"/>
    <col min="6147" max="6147" width="8" customWidth="1"/>
    <col min="6148" max="6148" width="10.42578125" customWidth="1"/>
    <col min="6149" max="6149" width="9" customWidth="1"/>
    <col min="6150" max="6150" width="9.7109375" customWidth="1"/>
    <col min="6151" max="6151" width="8" customWidth="1"/>
    <col min="6152" max="6152" width="9.42578125" customWidth="1"/>
    <col min="6153" max="6153" width="10.7109375" customWidth="1"/>
    <col min="6155" max="6155" width="10.28515625" customWidth="1"/>
    <col min="6157" max="6157" width="11.140625" customWidth="1"/>
    <col min="6158" max="6158" width="8.7109375" customWidth="1"/>
    <col min="6401" max="6401" width="5.7109375" customWidth="1"/>
    <col min="6402" max="6402" width="73.140625" customWidth="1"/>
    <col min="6403" max="6403" width="8" customWidth="1"/>
    <col min="6404" max="6404" width="10.42578125" customWidth="1"/>
    <col min="6405" max="6405" width="9" customWidth="1"/>
    <col min="6406" max="6406" width="9.7109375" customWidth="1"/>
    <col min="6407" max="6407" width="8" customWidth="1"/>
    <col min="6408" max="6408" width="9.42578125" customWidth="1"/>
    <col min="6409" max="6409" width="10.7109375" customWidth="1"/>
    <col min="6411" max="6411" width="10.28515625" customWidth="1"/>
    <col min="6413" max="6413" width="11.140625" customWidth="1"/>
    <col min="6414" max="6414" width="8.7109375" customWidth="1"/>
    <col min="6657" max="6657" width="5.7109375" customWidth="1"/>
    <col min="6658" max="6658" width="73.140625" customWidth="1"/>
    <col min="6659" max="6659" width="8" customWidth="1"/>
    <col min="6660" max="6660" width="10.42578125" customWidth="1"/>
    <col min="6661" max="6661" width="9" customWidth="1"/>
    <col min="6662" max="6662" width="9.7109375" customWidth="1"/>
    <col min="6663" max="6663" width="8" customWidth="1"/>
    <col min="6664" max="6664" width="9.42578125" customWidth="1"/>
    <col min="6665" max="6665" width="10.7109375" customWidth="1"/>
    <col min="6667" max="6667" width="10.28515625" customWidth="1"/>
    <col min="6669" max="6669" width="11.140625" customWidth="1"/>
    <col min="6670" max="6670" width="8.7109375" customWidth="1"/>
    <col min="6913" max="6913" width="5.7109375" customWidth="1"/>
    <col min="6914" max="6914" width="73.140625" customWidth="1"/>
    <col min="6915" max="6915" width="8" customWidth="1"/>
    <col min="6916" max="6916" width="10.42578125" customWidth="1"/>
    <col min="6917" max="6917" width="9" customWidth="1"/>
    <col min="6918" max="6918" width="9.7109375" customWidth="1"/>
    <col min="6919" max="6919" width="8" customWidth="1"/>
    <col min="6920" max="6920" width="9.42578125" customWidth="1"/>
    <col min="6921" max="6921" width="10.7109375" customWidth="1"/>
    <col min="6923" max="6923" width="10.28515625" customWidth="1"/>
    <col min="6925" max="6925" width="11.140625" customWidth="1"/>
    <col min="6926" max="6926" width="8.7109375" customWidth="1"/>
    <col min="7169" max="7169" width="5.7109375" customWidth="1"/>
    <col min="7170" max="7170" width="73.140625" customWidth="1"/>
    <col min="7171" max="7171" width="8" customWidth="1"/>
    <col min="7172" max="7172" width="10.42578125" customWidth="1"/>
    <col min="7173" max="7173" width="9" customWidth="1"/>
    <col min="7174" max="7174" width="9.7109375" customWidth="1"/>
    <col min="7175" max="7175" width="8" customWidth="1"/>
    <col min="7176" max="7176" width="9.42578125" customWidth="1"/>
    <col min="7177" max="7177" width="10.7109375" customWidth="1"/>
    <col min="7179" max="7179" width="10.28515625" customWidth="1"/>
    <col min="7181" max="7181" width="11.140625" customWidth="1"/>
    <col min="7182" max="7182" width="8.7109375" customWidth="1"/>
    <col min="7425" max="7425" width="5.7109375" customWidth="1"/>
    <col min="7426" max="7426" width="73.140625" customWidth="1"/>
    <col min="7427" max="7427" width="8" customWidth="1"/>
    <col min="7428" max="7428" width="10.42578125" customWidth="1"/>
    <col min="7429" max="7429" width="9" customWidth="1"/>
    <col min="7430" max="7430" width="9.7109375" customWidth="1"/>
    <col min="7431" max="7431" width="8" customWidth="1"/>
    <col min="7432" max="7432" width="9.42578125" customWidth="1"/>
    <col min="7433" max="7433" width="10.7109375" customWidth="1"/>
    <col min="7435" max="7435" width="10.28515625" customWidth="1"/>
    <col min="7437" max="7437" width="11.140625" customWidth="1"/>
    <col min="7438" max="7438" width="8.7109375" customWidth="1"/>
    <col min="7681" max="7681" width="5.7109375" customWidth="1"/>
    <col min="7682" max="7682" width="73.140625" customWidth="1"/>
    <col min="7683" max="7683" width="8" customWidth="1"/>
    <col min="7684" max="7684" width="10.42578125" customWidth="1"/>
    <col min="7685" max="7685" width="9" customWidth="1"/>
    <col min="7686" max="7686" width="9.7109375" customWidth="1"/>
    <col min="7687" max="7687" width="8" customWidth="1"/>
    <col min="7688" max="7688" width="9.42578125" customWidth="1"/>
    <col min="7689" max="7689" width="10.7109375" customWidth="1"/>
    <col min="7691" max="7691" width="10.28515625" customWidth="1"/>
    <col min="7693" max="7693" width="11.140625" customWidth="1"/>
    <col min="7694" max="7694" width="8.7109375" customWidth="1"/>
    <col min="7937" max="7937" width="5.7109375" customWidth="1"/>
    <col min="7938" max="7938" width="73.140625" customWidth="1"/>
    <col min="7939" max="7939" width="8" customWidth="1"/>
    <col min="7940" max="7940" width="10.42578125" customWidth="1"/>
    <col min="7941" max="7941" width="9" customWidth="1"/>
    <col min="7942" max="7942" width="9.7109375" customWidth="1"/>
    <col min="7943" max="7943" width="8" customWidth="1"/>
    <col min="7944" max="7944" width="9.42578125" customWidth="1"/>
    <col min="7945" max="7945" width="10.7109375" customWidth="1"/>
    <col min="7947" max="7947" width="10.28515625" customWidth="1"/>
    <col min="7949" max="7949" width="11.140625" customWidth="1"/>
    <col min="7950" max="7950" width="8.7109375" customWidth="1"/>
    <col min="8193" max="8193" width="5.7109375" customWidth="1"/>
    <col min="8194" max="8194" width="73.140625" customWidth="1"/>
    <col min="8195" max="8195" width="8" customWidth="1"/>
    <col min="8196" max="8196" width="10.42578125" customWidth="1"/>
    <col min="8197" max="8197" width="9" customWidth="1"/>
    <col min="8198" max="8198" width="9.7109375" customWidth="1"/>
    <col min="8199" max="8199" width="8" customWidth="1"/>
    <col min="8200" max="8200" width="9.42578125" customWidth="1"/>
    <col min="8201" max="8201" width="10.7109375" customWidth="1"/>
    <col min="8203" max="8203" width="10.28515625" customWidth="1"/>
    <col min="8205" max="8205" width="11.140625" customWidth="1"/>
    <col min="8206" max="8206" width="8.7109375" customWidth="1"/>
    <col min="8449" max="8449" width="5.7109375" customWidth="1"/>
    <col min="8450" max="8450" width="73.140625" customWidth="1"/>
    <col min="8451" max="8451" width="8" customWidth="1"/>
    <col min="8452" max="8452" width="10.42578125" customWidth="1"/>
    <col min="8453" max="8453" width="9" customWidth="1"/>
    <col min="8454" max="8454" width="9.7109375" customWidth="1"/>
    <col min="8455" max="8455" width="8" customWidth="1"/>
    <col min="8456" max="8456" width="9.42578125" customWidth="1"/>
    <col min="8457" max="8457" width="10.7109375" customWidth="1"/>
    <col min="8459" max="8459" width="10.28515625" customWidth="1"/>
    <col min="8461" max="8461" width="11.140625" customWidth="1"/>
    <col min="8462" max="8462" width="8.7109375" customWidth="1"/>
    <col min="8705" max="8705" width="5.7109375" customWidth="1"/>
    <col min="8706" max="8706" width="73.140625" customWidth="1"/>
    <col min="8707" max="8707" width="8" customWidth="1"/>
    <col min="8708" max="8708" width="10.42578125" customWidth="1"/>
    <col min="8709" max="8709" width="9" customWidth="1"/>
    <col min="8710" max="8710" width="9.7109375" customWidth="1"/>
    <col min="8711" max="8711" width="8" customWidth="1"/>
    <col min="8712" max="8712" width="9.42578125" customWidth="1"/>
    <col min="8713" max="8713" width="10.7109375" customWidth="1"/>
    <col min="8715" max="8715" width="10.28515625" customWidth="1"/>
    <col min="8717" max="8717" width="11.140625" customWidth="1"/>
    <col min="8718" max="8718" width="8.7109375" customWidth="1"/>
    <col min="8961" max="8961" width="5.7109375" customWidth="1"/>
    <col min="8962" max="8962" width="73.140625" customWidth="1"/>
    <col min="8963" max="8963" width="8" customWidth="1"/>
    <col min="8964" max="8964" width="10.42578125" customWidth="1"/>
    <col min="8965" max="8965" width="9" customWidth="1"/>
    <col min="8966" max="8966" width="9.7109375" customWidth="1"/>
    <col min="8967" max="8967" width="8" customWidth="1"/>
    <col min="8968" max="8968" width="9.42578125" customWidth="1"/>
    <col min="8969" max="8969" width="10.7109375" customWidth="1"/>
    <col min="8971" max="8971" width="10.28515625" customWidth="1"/>
    <col min="8973" max="8973" width="11.140625" customWidth="1"/>
    <col min="8974" max="8974" width="8.7109375" customWidth="1"/>
    <col min="9217" max="9217" width="5.7109375" customWidth="1"/>
    <col min="9218" max="9218" width="73.140625" customWidth="1"/>
    <col min="9219" max="9219" width="8" customWidth="1"/>
    <col min="9220" max="9220" width="10.42578125" customWidth="1"/>
    <col min="9221" max="9221" width="9" customWidth="1"/>
    <col min="9222" max="9222" width="9.7109375" customWidth="1"/>
    <col min="9223" max="9223" width="8" customWidth="1"/>
    <col min="9224" max="9224" width="9.42578125" customWidth="1"/>
    <col min="9225" max="9225" width="10.7109375" customWidth="1"/>
    <col min="9227" max="9227" width="10.28515625" customWidth="1"/>
    <col min="9229" max="9229" width="11.140625" customWidth="1"/>
    <col min="9230" max="9230" width="8.7109375" customWidth="1"/>
    <col min="9473" max="9473" width="5.7109375" customWidth="1"/>
    <col min="9474" max="9474" width="73.140625" customWidth="1"/>
    <col min="9475" max="9475" width="8" customWidth="1"/>
    <col min="9476" max="9476" width="10.42578125" customWidth="1"/>
    <col min="9477" max="9477" width="9" customWidth="1"/>
    <col min="9478" max="9478" width="9.7109375" customWidth="1"/>
    <col min="9479" max="9479" width="8" customWidth="1"/>
    <col min="9480" max="9480" width="9.42578125" customWidth="1"/>
    <col min="9481" max="9481" width="10.7109375" customWidth="1"/>
    <col min="9483" max="9483" width="10.28515625" customWidth="1"/>
    <col min="9485" max="9485" width="11.140625" customWidth="1"/>
    <col min="9486" max="9486" width="8.7109375" customWidth="1"/>
    <col min="9729" max="9729" width="5.7109375" customWidth="1"/>
    <col min="9730" max="9730" width="73.140625" customWidth="1"/>
    <col min="9731" max="9731" width="8" customWidth="1"/>
    <col min="9732" max="9732" width="10.42578125" customWidth="1"/>
    <col min="9733" max="9733" width="9" customWidth="1"/>
    <col min="9734" max="9734" width="9.7109375" customWidth="1"/>
    <col min="9735" max="9735" width="8" customWidth="1"/>
    <col min="9736" max="9736" width="9.42578125" customWidth="1"/>
    <col min="9737" max="9737" width="10.7109375" customWidth="1"/>
    <col min="9739" max="9739" width="10.28515625" customWidth="1"/>
    <col min="9741" max="9741" width="11.140625" customWidth="1"/>
    <col min="9742" max="9742" width="8.7109375" customWidth="1"/>
    <col min="9985" max="9985" width="5.7109375" customWidth="1"/>
    <col min="9986" max="9986" width="73.140625" customWidth="1"/>
    <col min="9987" max="9987" width="8" customWidth="1"/>
    <col min="9988" max="9988" width="10.42578125" customWidth="1"/>
    <col min="9989" max="9989" width="9" customWidth="1"/>
    <col min="9990" max="9990" width="9.7109375" customWidth="1"/>
    <col min="9991" max="9991" width="8" customWidth="1"/>
    <col min="9992" max="9992" width="9.42578125" customWidth="1"/>
    <col min="9993" max="9993" width="10.7109375" customWidth="1"/>
    <col min="9995" max="9995" width="10.28515625" customWidth="1"/>
    <col min="9997" max="9997" width="11.140625" customWidth="1"/>
    <col min="9998" max="9998" width="8.7109375" customWidth="1"/>
    <col min="10241" max="10241" width="5.7109375" customWidth="1"/>
    <col min="10242" max="10242" width="73.140625" customWidth="1"/>
    <col min="10243" max="10243" width="8" customWidth="1"/>
    <col min="10244" max="10244" width="10.42578125" customWidth="1"/>
    <col min="10245" max="10245" width="9" customWidth="1"/>
    <col min="10246" max="10246" width="9.7109375" customWidth="1"/>
    <col min="10247" max="10247" width="8" customWidth="1"/>
    <col min="10248" max="10248" width="9.42578125" customWidth="1"/>
    <col min="10249" max="10249" width="10.7109375" customWidth="1"/>
    <col min="10251" max="10251" width="10.28515625" customWidth="1"/>
    <col min="10253" max="10253" width="11.140625" customWidth="1"/>
    <col min="10254" max="10254" width="8.7109375" customWidth="1"/>
    <col min="10497" max="10497" width="5.7109375" customWidth="1"/>
    <col min="10498" max="10498" width="73.140625" customWidth="1"/>
    <col min="10499" max="10499" width="8" customWidth="1"/>
    <col min="10500" max="10500" width="10.42578125" customWidth="1"/>
    <col min="10501" max="10501" width="9" customWidth="1"/>
    <col min="10502" max="10502" width="9.7109375" customWidth="1"/>
    <col min="10503" max="10503" width="8" customWidth="1"/>
    <col min="10504" max="10504" width="9.42578125" customWidth="1"/>
    <col min="10505" max="10505" width="10.7109375" customWidth="1"/>
    <col min="10507" max="10507" width="10.28515625" customWidth="1"/>
    <col min="10509" max="10509" width="11.140625" customWidth="1"/>
    <col min="10510" max="10510" width="8.7109375" customWidth="1"/>
    <col min="10753" max="10753" width="5.7109375" customWidth="1"/>
    <col min="10754" max="10754" width="73.140625" customWidth="1"/>
    <col min="10755" max="10755" width="8" customWidth="1"/>
    <col min="10756" max="10756" width="10.42578125" customWidth="1"/>
    <col min="10757" max="10757" width="9" customWidth="1"/>
    <col min="10758" max="10758" width="9.7109375" customWidth="1"/>
    <col min="10759" max="10759" width="8" customWidth="1"/>
    <col min="10760" max="10760" width="9.42578125" customWidth="1"/>
    <col min="10761" max="10761" width="10.7109375" customWidth="1"/>
    <col min="10763" max="10763" width="10.28515625" customWidth="1"/>
    <col min="10765" max="10765" width="11.140625" customWidth="1"/>
    <col min="10766" max="10766" width="8.7109375" customWidth="1"/>
    <col min="11009" max="11009" width="5.7109375" customWidth="1"/>
    <col min="11010" max="11010" width="73.140625" customWidth="1"/>
    <col min="11011" max="11011" width="8" customWidth="1"/>
    <col min="11012" max="11012" width="10.42578125" customWidth="1"/>
    <col min="11013" max="11013" width="9" customWidth="1"/>
    <col min="11014" max="11014" width="9.7109375" customWidth="1"/>
    <col min="11015" max="11015" width="8" customWidth="1"/>
    <col min="11016" max="11016" width="9.42578125" customWidth="1"/>
    <col min="11017" max="11017" width="10.7109375" customWidth="1"/>
    <col min="11019" max="11019" width="10.28515625" customWidth="1"/>
    <col min="11021" max="11021" width="11.140625" customWidth="1"/>
    <col min="11022" max="11022" width="8.7109375" customWidth="1"/>
    <col min="11265" max="11265" width="5.7109375" customWidth="1"/>
    <col min="11266" max="11266" width="73.140625" customWidth="1"/>
    <col min="11267" max="11267" width="8" customWidth="1"/>
    <col min="11268" max="11268" width="10.42578125" customWidth="1"/>
    <col min="11269" max="11269" width="9" customWidth="1"/>
    <col min="11270" max="11270" width="9.7109375" customWidth="1"/>
    <col min="11271" max="11271" width="8" customWidth="1"/>
    <col min="11272" max="11272" width="9.42578125" customWidth="1"/>
    <col min="11273" max="11273" width="10.7109375" customWidth="1"/>
    <col min="11275" max="11275" width="10.28515625" customWidth="1"/>
    <col min="11277" max="11277" width="11.140625" customWidth="1"/>
    <col min="11278" max="11278" width="8.7109375" customWidth="1"/>
    <col min="11521" max="11521" width="5.7109375" customWidth="1"/>
    <col min="11522" max="11522" width="73.140625" customWidth="1"/>
    <col min="11523" max="11523" width="8" customWidth="1"/>
    <col min="11524" max="11524" width="10.42578125" customWidth="1"/>
    <col min="11525" max="11525" width="9" customWidth="1"/>
    <col min="11526" max="11526" width="9.7109375" customWidth="1"/>
    <col min="11527" max="11527" width="8" customWidth="1"/>
    <col min="11528" max="11528" width="9.42578125" customWidth="1"/>
    <col min="11529" max="11529" width="10.7109375" customWidth="1"/>
    <col min="11531" max="11531" width="10.28515625" customWidth="1"/>
    <col min="11533" max="11533" width="11.140625" customWidth="1"/>
    <col min="11534" max="11534" width="8.7109375" customWidth="1"/>
    <col min="11777" max="11777" width="5.7109375" customWidth="1"/>
    <col min="11778" max="11778" width="73.140625" customWidth="1"/>
    <col min="11779" max="11779" width="8" customWidth="1"/>
    <col min="11780" max="11780" width="10.42578125" customWidth="1"/>
    <col min="11781" max="11781" width="9" customWidth="1"/>
    <col min="11782" max="11782" width="9.7109375" customWidth="1"/>
    <col min="11783" max="11783" width="8" customWidth="1"/>
    <col min="11784" max="11784" width="9.42578125" customWidth="1"/>
    <col min="11785" max="11785" width="10.7109375" customWidth="1"/>
    <col min="11787" max="11787" width="10.28515625" customWidth="1"/>
    <col min="11789" max="11789" width="11.140625" customWidth="1"/>
    <col min="11790" max="11790" width="8.7109375" customWidth="1"/>
    <col min="12033" max="12033" width="5.7109375" customWidth="1"/>
    <col min="12034" max="12034" width="73.140625" customWidth="1"/>
    <col min="12035" max="12035" width="8" customWidth="1"/>
    <col min="12036" max="12036" width="10.42578125" customWidth="1"/>
    <col min="12037" max="12037" width="9" customWidth="1"/>
    <col min="12038" max="12038" width="9.7109375" customWidth="1"/>
    <col min="12039" max="12039" width="8" customWidth="1"/>
    <col min="12040" max="12040" width="9.42578125" customWidth="1"/>
    <col min="12041" max="12041" width="10.7109375" customWidth="1"/>
    <col min="12043" max="12043" width="10.28515625" customWidth="1"/>
    <col min="12045" max="12045" width="11.140625" customWidth="1"/>
    <col min="12046" max="12046" width="8.7109375" customWidth="1"/>
    <col min="12289" max="12289" width="5.7109375" customWidth="1"/>
    <col min="12290" max="12290" width="73.140625" customWidth="1"/>
    <col min="12291" max="12291" width="8" customWidth="1"/>
    <col min="12292" max="12292" width="10.42578125" customWidth="1"/>
    <col min="12293" max="12293" width="9" customWidth="1"/>
    <col min="12294" max="12294" width="9.7109375" customWidth="1"/>
    <col min="12295" max="12295" width="8" customWidth="1"/>
    <col min="12296" max="12296" width="9.42578125" customWidth="1"/>
    <col min="12297" max="12297" width="10.7109375" customWidth="1"/>
    <col min="12299" max="12299" width="10.28515625" customWidth="1"/>
    <col min="12301" max="12301" width="11.140625" customWidth="1"/>
    <col min="12302" max="12302" width="8.7109375" customWidth="1"/>
    <col min="12545" max="12545" width="5.7109375" customWidth="1"/>
    <col min="12546" max="12546" width="73.140625" customWidth="1"/>
    <col min="12547" max="12547" width="8" customWidth="1"/>
    <col min="12548" max="12548" width="10.42578125" customWidth="1"/>
    <col min="12549" max="12549" width="9" customWidth="1"/>
    <col min="12550" max="12550" width="9.7109375" customWidth="1"/>
    <col min="12551" max="12551" width="8" customWidth="1"/>
    <col min="12552" max="12552" width="9.42578125" customWidth="1"/>
    <col min="12553" max="12553" width="10.7109375" customWidth="1"/>
    <col min="12555" max="12555" width="10.28515625" customWidth="1"/>
    <col min="12557" max="12557" width="11.140625" customWidth="1"/>
    <col min="12558" max="12558" width="8.7109375" customWidth="1"/>
    <col min="12801" max="12801" width="5.7109375" customWidth="1"/>
    <col min="12802" max="12802" width="73.140625" customWidth="1"/>
    <col min="12803" max="12803" width="8" customWidth="1"/>
    <col min="12804" max="12804" width="10.42578125" customWidth="1"/>
    <col min="12805" max="12805" width="9" customWidth="1"/>
    <col min="12806" max="12806" width="9.7109375" customWidth="1"/>
    <col min="12807" max="12807" width="8" customWidth="1"/>
    <col min="12808" max="12808" width="9.42578125" customWidth="1"/>
    <col min="12809" max="12809" width="10.7109375" customWidth="1"/>
    <col min="12811" max="12811" width="10.28515625" customWidth="1"/>
    <col min="12813" max="12813" width="11.140625" customWidth="1"/>
    <col min="12814" max="12814" width="8.7109375" customWidth="1"/>
    <col min="13057" max="13057" width="5.7109375" customWidth="1"/>
    <col min="13058" max="13058" width="73.140625" customWidth="1"/>
    <col min="13059" max="13059" width="8" customWidth="1"/>
    <col min="13060" max="13060" width="10.42578125" customWidth="1"/>
    <col min="13061" max="13061" width="9" customWidth="1"/>
    <col min="13062" max="13062" width="9.7109375" customWidth="1"/>
    <col min="13063" max="13063" width="8" customWidth="1"/>
    <col min="13064" max="13064" width="9.42578125" customWidth="1"/>
    <col min="13065" max="13065" width="10.7109375" customWidth="1"/>
    <col min="13067" max="13067" width="10.28515625" customWidth="1"/>
    <col min="13069" max="13069" width="11.140625" customWidth="1"/>
    <col min="13070" max="13070" width="8.7109375" customWidth="1"/>
    <col min="13313" max="13313" width="5.7109375" customWidth="1"/>
    <col min="13314" max="13314" width="73.140625" customWidth="1"/>
    <col min="13315" max="13315" width="8" customWidth="1"/>
    <col min="13316" max="13316" width="10.42578125" customWidth="1"/>
    <col min="13317" max="13317" width="9" customWidth="1"/>
    <col min="13318" max="13318" width="9.7109375" customWidth="1"/>
    <col min="13319" max="13319" width="8" customWidth="1"/>
    <col min="13320" max="13320" width="9.42578125" customWidth="1"/>
    <col min="13321" max="13321" width="10.7109375" customWidth="1"/>
    <col min="13323" max="13323" width="10.28515625" customWidth="1"/>
    <col min="13325" max="13325" width="11.140625" customWidth="1"/>
    <col min="13326" max="13326" width="8.7109375" customWidth="1"/>
    <col min="13569" max="13569" width="5.7109375" customWidth="1"/>
    <col min="13570" max="13570" width="73.140625" customWidth="1"/>
    <col min="13571" max="13571" width="8" customWidth="1"/>
    <col min="13572" max="13572" width="10.42578125" customWidth="1"/>
    <col min="13573" max="13573" width="9" customWidth="1"/>
    <col min="13574" max="13574" width="9.7109375" customWidth="1"/>
    <col min="13575" max="13575" width="8" customWidth="1"/>
    <col min="13576" max="13576" width="9.42578125" customWidth="1"/>
    <col min="13577" max="13577" width="10.7109375" customWidth="1"/>
    <col min="13579" max="13579" width="10.28515625" customWidth="1"/>
    <col min="13581" max="13581" width="11.140625" customWidth="1"/>
    <col min="13582" max="13582" width="8.7109375" customWidth="1"/>
    <col min="13825" max="13825" width="5.7109375" customWidth="1"/>
    <col min="13826" max="13826" width="73.140625" customWidth="1"/>
    <col min="13827" max="13827" width="8" customWidth="1"/>
    <col min="13828" max="13828" width="10.42578125" customWidth="1"/>
    <col min="13829" max="13829" width="9" customWidth="1"/>
    <col min="13830" max="13830" width="9.7109375" customWidth="1"/>
    <col min="13831" max="13831" width="8" customWidth="1"/>
    <col min="13832" max="13832" width="9.42578125" customWidth="1"/>
    <col min="13833" max="13833" width="10.7109375" customWidth="1"/>
    <col min="13835" max="13835" width="10.28515625" customWidth="1"/>
    <col min="13837" max="13837" width="11.140625" customWidth="1"/>
    <col min="13838" max="13838" width="8.7109375" customWidth="1"/>
    <col min="14081" max="14081" width="5.7109375" customWidth="1"/>
    <col min="14082" max="14082" width="73.140625" customWidth="1"/>
    <col min="14083" max="14083" width="8" customWidth="1"/>
    <col min="14084" max="14084" width="10.42578125" customWidth="1"/>
    <col min="14085" max="14085" width="9" customWidth="1"/>
    <col min="14086" max="14086" width="9.7109375" customWidth="1"/>
    <col min="14087" max="14087" width="8" customWidth="1"/>
    <col min="14088" max="14088" width="9.42578125" customWidth="1"/>
    <col min="14089" max="14089" width="10.7109375" customWidth="1"/>
    <col min="14091" max="14091" width="10.28515625" customWidth="1"/>
    <col min="14093" max="14093" width="11.140625" customWidth="1"/>
    <col min="14094" max="14094" width="8.7109375" customWidth="1"/>
    <col min="14337" max="14337" width="5.7109375" customWidth="1"/>
    <col min="14338" max="14338" width="73.140625" customWidth="1"/>
    <col min="14339" max="14339" width="8" customWidth="1"/>
    <col min="14340" max="14340" width="10.42578125" customWidth="1"/>
    <col min="14341" max="14341" width="9" customWidth="1"/>
    <col min="14342" max="14342" width="9.7109375" customWidth="1"/>
    <col min="14343" max="14343" width="8" customWidth="1"/>
    <col min="14344" max="14344" width="9.42578125" customWidth="1"/>
    <col min="14345" max="14345" width="10.7109375" customWidth="1"/>
    <col min="14347" max="14347" width="10.28515625" customWidth="1"/>
    <col min="14349" max="14349" width="11.140625" customWidth="1"/>
    <col min="14350" max="14350" width="8.7109375" customWidth="1"/>
    <col min="14593" max="14593" width="5.7109375" customWidth="1"/>
    <col min="14594" max="14594" width="73.140625" customWidth="1"/>
    <col min="14595" max="14595" width="8" customWidth="1"/>
    <col min="14596" max="14596" width="10.42578125" customWidth="1"/>
    <col min="14597" max="14597" width="9" customWidth="1"/>
    <col min="14598" max="14598" width="9.7109375" customWidth="1"/>
    <col min="14599" max="14599" width="8" customWidth="1"/>
    <col min="14600" max="14600" width="9.42578125" customWidth="1"/>
    <col min="14601" max="14601" width="10.7109375" customWidth="1"/>
    <col min="14603" max="14603" width="10.28515625" customWidth="1"/>
    <col min="14605" max="14605" width="11.140625" customWidth="1"/>
    <col min="14606" max="14606" width="8.7109375" customWidth="1"/>
    <col min="14849" max="14849" width="5.7109375" customWidth="1"/>
    <col min="14850" max="14850" width="73.140625" customWidth="1"/>
    <col min="14851" max="14851" width="8" customWidth="1"/>
    <col min="14852" max="14852" width="10.42578125" customWidth="1"/>
    <col min="14853" max="14853" width="9" customWidth="1"/>
    <col min="14854" max="14854" width="9.7109375" customWidth="1"/>
    <col min="14855" max="14855" width="8" customWidth="1"/>
    <col min="14856" max="14856" width="9.42578125" customWidth="1"/>
    <col min="14857" max="14857" width="10.7109375" customWidth="1"/>
    <col min="14859" max="14859" width="10.28515625" customWidth="1"/>
    <col min="14861" max="14861" width="11.140625" customWidth="1"/>
    <col min="14862" max="14862" width="8.7109375" customWidth="1"/>
    <col min="15105" max="15105" width="5.7109375" customWidth="1"/>
    <col min="15106" max="15106" width="73.140625" customWidth="1"/>
    <col min="15107" max="15107" width="8" customWidth="1"/>
    <col min="15108" max="15108" width="10.42578125" customWidth="1"/>
    <col min="15109" max="15109" width="9" customWidth="1"/>
    <col min="15110" max="15110" width="9.7109375" customWidth="1"/>
    <col min="15111" max="15111" width="8" customWidth="1"/>
    <col min="15112" max="15112" width="9.42578125" customWidth="1"/>
    <col min="15113" max="15113" width="10.7109375" customWidth="1"/>
    <col min="15115" max="15115" width="10.28515625" customWidth="1"/>
    <col min="15117" max="15117" width="11.140625" customWidth="1"/>
    <col min="15118" max="15118" width="8.7109375" customWidth="1"/>
    <col min="15361" max="15361" width="5.7109375" customWidth="1"/>
    <col min="15362" max="15362" width="73.140625" customWidth="1"/>
    <col min="15363" max="15363" width="8" customWidth="1"/>
    <col min="15364" max="15364" width="10.42578125" customWidth="1"/>
    <col min="15365" max="15365" width="9" customWidth="1"/>
    <col min="15366" max="15366" width="9.7109375" customWidth="1"/>
    <col min="15367" max="15367" width="8" customWidth="1"/>
    <col min="15368" max="15368" width="9.42578125" customWidth="1"/>
    <col min="15369" max="15369" width="10.7109375" customWidth="1"/>
    <col min="15371" max="15371" width="10.28515625" customWidth="1"/>
    <col min="15373" max="15373" width="11.140625" customWidth="1"/>
    <col min="15374" max="15374" width="8.7109375" customWidth="1"/>
    <col min="15617" max="15617" width="5.7109375" customWidth="1"/>
    <col min="15618" max="15618" width="73.140625" customWidth="1"/>
    <col min="15619" max="15619" width="8" customWidth="1"/>
    <col min="15620" max="15620" width="10.42578125" customWidth="1"/>
    <col min="15621" max="15621" width="9" customWidth="1"/>
    <col min="15622" max="15622" width="9.7109375" customWidth="1"/>
    <col min="15623" max="15623" width="8" customWidth="1"/>
    <col min="15624" max="15624" width="9.42578125" customWidth="1"/>
    <col min="15625" max="15625" width="10.7109375" customWidth="1"/>
    <col min="15627" max="15627" width="10.28515625" customWidth="1"/>
    <col min="15629" max="15629" width="11.140625" customWidth="1"/>
    <col min="15630" max="15630" width="8.7109375" customWidth="1"/>
    <col min="15873" max="15873" width="5.7109375" customWidth="1"/>
    <col min="15874" max="15874" width="73.140625" customWidth="1"/>
    <col min="15875" max="15875" width="8" customWidth="1"/>
    <col min="15876" max="15876" width="10.42578125" customWidth="1"/>
    <col min="15877" max="15877" width="9" customWidth="1"/>
    <col min="15878" max="15878" width="9.7109375" customWidth="1"/>
    <col min="15879" max="15879" width="8" customWidth="1"/>
    <col min="15880" max="15880" width="9.42578125" customWidth="1"/>
    <col min="15881" max="15881" width="10.7109375" customWidth="1"/>
    <col min="15883" max="15883" width="10.28515625" customWidth="1"/>
    <col min="15885" max="15885" width="11.140625" customWidth="1"/>
    <col min="15886" max="15886" width="8.7109375" customWidth="1"/>
    <col min="16129" max="16129" width="5.7109375" customWidth="1"/>
    <col min="16130" max="16130" width="73.140625" customWidth="1"/>
    <col min="16131" max="16131" width="8" customWidth="1"/>
    <col min="16132" max="16132" width="10.42578125" customWidth="1"/>
    <col min="16133" max="16133" width="9" customWidth="1"/>
    <col min="16134" max="16134" width="9.7109375" customWidth="1"/>
    <col min="16135" max="16135" width="8" customWidth="1"/>
    <col min="16136" max="16136" width="9.42578125" customWidth="1"/>
    <col min="16137" max="16137" width="10.7109375" customWidth="1"/>
    <col min="16139" max="16139" width="10.28515625" customWidth="1"/>
    <col min="16141" max="16141" width="11.140625" customWidth="1"/>
    <col min="16142" max="16142" width="8.7109375" customWidth="1"/>
  </cols>
  <sheetData>
    <row r="1" spans="1:14" ht="20.45" customHeight="1">
      <c r="A1" s="123" t="s">
        <v>72</v>
      </c>
      <c r="B1" s="123"/>
      <c r="C1" s="123"/>
      <c r="D1" s="123"/>
      <c r="E1" s="123"/>
      <c r="F1" s="123"/>
      <c r="G1" s="123"/>
      <c r="H1" s="123"/>
      <c r="I1" s="123"/>
    </row>
    <row r="2" spans="1:14" ht="23.25" customHeight="1">
      <c r="A2" s="124" t="s">
        <v>94</v>
      </c>
      <c r="B2" s="124"/>
      <c r="C2" s="124"/>
      <c r="D2" s="124"/>
      <c r="E2" s="124"/>
      <c r="F2" s="124"/>
      <c r="G2" s="124"/>
      <c r="H2" s="124"/>
      <c r="I2" s="124"/>
    </row>
    <row r="3" spans="1:14" ht="23.25" customHeight="1">
      <c r="A3" s="125" t="s">
        <v>69</v>
      </c>
      <c r="B3" s="125"/>
      <c r="C3" s="125"/>
      <c r="D3" s="125"/>
      <c r="E3" s="125"/>
      <c r="F3" s="125"/>
      <c r="G3" s="125"/>
      <c r="H3" s="125"/>
      <c r="I3" s="125"/>
    </row>
    <row r="4" spans="1:14" ht="23.25" customHeight="1">
      <c r="A4" s="118" t="s">
        <v>73</v>
      </c>
      <c r="B4" s="118"/>
      <c r="C4" s="118"/>
      <c r="D4" s="118"/>
      <c r="E4" s="126"/>
      <c r="F4" s="126"/>
      <c r="G4" s="13"/>
      <c r="H4" s="13"/>
      <c r="I4" s="13"/>
    </row>
    <row r="5" spans="1:14" ht="23.25" customHeight="1">
      <c r="A5" s="93"/>
      <c r="B5" s="93" t="s">
        <v>19</v>
      </c>
      <c r="C5" s="117"/>
      <c r="D5" s="117"/>
      <c r="E5" s="117"/>
      <c r="F5" s="117"/>
      <c r="G5" s="117"/>
      <c r="H5" s="117"/>
      <c r="I5" s="94"/>
    </row>
    <row r="6" spans="1:14" ht="23.25" customHeight="1">
      <c r="A6" s="93"/>
      <c r="B6" s="20" t="s">
        <v>20</v>
      </c>
      <c r="C6" s="117"/>
      <c r="D6" s="117"/>
      <c r="E6" s="117"/>
      <c r="F6" s="117"/>
      <c r="G6" s="117"/>
      <c r="H6" s="117"/>
      <c r="I6" s="95"/>
    </row>
    <row r="7" spans="1:14" ht="23.25" customHeight="1">
      <c r="A7" s="93"/>
      <c r="B7" s="20" t="s">
        <v>21</v>
      </c>
      <c r="C7" s="17"/>
      <c r="D7" s="17"/>
      <c r="E7" s="17"/>
      <c r="F7" s="17"/>
      <c r="G7" s="17"/>
      <c r="H7" s="17"/>
      <c r="I7" s="94"/>
    </row>
    <row r="8" spans="1:14" ht="23.25" customHeight="1">
      <c r="A8" s="20"/>
      <c r="B8" s="20"/>
      <c r="C8" s="121"/>
      <c r="D8" s="121"/>
      <c r="E8" s="121"/>
      <c r="F8" s="121"/>
      <c r="G8" s="121"/>
      <c r="H8" s="121"/>
      <c r="I8" s="94"/>
    </row>
    <row r="9" spans="1:14" ht="21.6" customHeight="1">
      <c r="A9" s="20"/>
      <c r="B9" s="20"/>
      <c r="C9" s="117"/>
      <c r="D9" s="117"/>
      <c r="E9" s="117"/>
      <c r="F9" s="117"/>
      <c r="G9" s="117"/>
      <c r="H9" s="117"/>
      <c r="I9" s="96"/>
    </row>
    <row r="10" spans="1:14" ht="21" customHeight="1">
      <c r="A10" s="112" t="s">
        <v>1</v>
      </c>
      <c r="B10" s="113" t="s">
        <v>2</v>
      </c>
      <c r="C10" s="112" t="s">
        <v>74</v>
      </c>
      <c r="D10" s="112" t="s">
        <v>0</v>
      </c>
      <c r="E10" s="119"/>
      <c r="F10" s="119"/>
      <c r="G10" s="119"/>
      <c r="H10" s="119"/>
      <c r="I10" s="120"/>
      <c r="J10" s="97"/>
      <c r="K10" s="97"/>
    </row>
    <row r="11" spans="1:14" ht="27" customHeight="1">
      <c r="A11" s="112"/>
      <c r="B11" s="113"/>
      <c r="C11" s="112"/>
      <c r="D11" s="112"/>
      <c r="E11" s="120"/>
      <c r="F11" s="120"/>
      <c r="G11" s="120"/>
      <c r="H11" s="120"/>
      <c r="I11" s="120"/>
      <c r="J11" s="97"/>
      <c r="K11" s="97"/>
    </row>
    <row r="12" spans="1:14" ht="42.6" customHeight="1">
      <c r="A12" s="112"/>
      <c r="B12" s="113"/>
      <c r="C12" s="112"/>
      <c r="D12" s="112"/>
      <c r="E12" s="120"/>
      <c r="F12" s="120"/>
      <c r="G12" s="120"/>
      <c r="H12" s="120"/>
      <c r="I12" s="120"/>
      <c r="J12" s="97"/>
      <c r="K12" s="97"/>
    </row>
    <row r="13" spans="1:14" ht="15.6" customHeight="1">
      <c r="A13" s="98" t="s">
        <v>13</v>
      </c>
      <c r="B13" s="38" t="s">
        <v>75</v>
      </c>
      <c r="C13" s="3" t="s">
        <v>29</v>
      </c>
      <c r="D13" s="99">
        <v>720</v>
      </c>
      <c r="E13" s="25"/>
      <c r="F13" s="25"/>
      <c r="G13" s="25"/>
      <c r="H13" s="25"/>
      <c r="I13" s="25"/>
      <c r="J13" s="97"/>
      <c r="K13" s="97"/>
    </row>
    <row r="14" spans="1:14" ht="20.45" customHeight="1">
      <c r="A14" s="98" t="s">
        <v>4</v>
      </c>
      <c r="B14" s="38" t="s">
        <v>76</v>
      </c>
      <c r="C14" s="3" t="s">
        <v>34</v>
      </c>
      <c r="D14" s="100">
        <v>0.5</v>
      </c>
      <c r="E14" s="101"/>
      <c r="F14" s="101"/>
      <c r="G14" s="102"/>
      <c r="H14" s="101"/>
      <c r="I14" s="101"/>
      <c r="J14" s="97"/>
      <c r="K14" s="97"/>
      <c r="L14" s="127"/>
      <c r="M14" s="127"/>
    </row>
    <row r="15" spans="1:14" ht="25.9" customHeight="1">
      <c r="A15" s="98" t="s">
        <v>9</v>
      </c>
      <c r="B15" s="38" t="s">
        <v>77</v>
      </c>
      <c r="C15" s="3" t="s">
        <v>36</v>
      </c>
      <c r="D15" s="103">
        <v>4.4000000000000004</v>
      </c>
      <c r="E15" s="101"/>
      <c r="F15" s="101"/>
      <c r="G15" s="102"/>
      <c r="H15" s="101"/>
      <c r="I15" s="101"/>
      <c r="J15" s="97"/>
      <c r="K15" s="97"/>
      <c r="L15" s="129"/>
      <c r="M15" s="129"/>
      <c r="N15" s="104"/>
    </row>
    <row r="16" spans="1:14" ht="20.45" customHeight="1">
      <c r="A16" s="98" t="s">
        <v>10</v>
      </c>
      <c r="B16" s="38" t="s">
        <v>95</v>
      </c>
      <c r="C16" s="3" t="s">
        <v>36</v>
      </c>
      <c r="D16" s="103">
        <v>6.8</v>
      </c>
      <c r="E16" s="101"/>
      <c r="F16" s="101"/>
      <c r="G16" s="101"/>
      <c r="H16" s="101"/>
      <c r="I16" s="101"/>
      <c r="J16" s="97"/>
      <c r="K16" s="97"/>
      <c r="L16" s="129"/>
      <c r="M16" s="129"/>
      <c r="N16" s="105"/>
    </row>
    <row r="17" spans="1:14" ht="31.9" customHeight="1">
      <c r="A17" s="98" t="s">
        <v>3</v>
      </c>
      <c r="B17" s="38" t="s">
        <v>78</v>
      </c>
      <c r="C17" s="3" t="s">
        <v>34</v>
      </c>
      <c r="D17" s="100">
        <v>0.5</v>
      </c>
      <c r="E17" s="101"/>
      <c r="F17" s="101"/>
      <c r="G17" s="101"/>
      <c r="H17" s="101"/>
      <c r="I17" s="101"/>
      <c r="J17" s="97"/>
      <c r="K17" s="97"/>
      <c r="L17" s="129"/>
      <c r="M17" s="129"/>
      <c r="N17" s="104"/>
    </row>
    <row r="18" spans="1:14" ht="21" customHeight="1">
      <c r="A18" s="98"/>
      <c r="B18" s="43" t="s">
        <v>79</v>
      </c>
      <c r="C18" s="3" t="s">
        <v>34</v>
      </c>
      <c r="D18" s="100">
        <f>D17*1.05</f>
        <v>0.52500000000000002</v>
      </c>
      <c r="E18" s="101"/>
      <c r="F18" s="101"/>
      <c r="G18" s="101"/>
      <c r="H18" s="101"/>
      <c r="I18" s="101"/>
      <c r="J18" s="97"/>
      <c r="K18" s="97"/>
      <c r="L18" s="130"/>
      <c r="M18" s="130"/>
      <c r="N18" s="104"/>
    </row>
    <row r="19" spans="1:14" ht="19.149999999999999" customHeight="1">
      <c r="A19" s="98"/>
      <c r="B19" s="43" t="s">
        <v>80</v>
      </c>
      <c r="C19" s="3" t="s">
        <v>26</v>
      </c>
      <c r="D19" s="100">
        <v>18</v>
      </c>
      <c r="E19" s="101"/>
      <c r="F19" s="101"/>
      <c r="G19" s="101"/>
      <c r="H19" s="101"/>
      <c r="I19" s="101"/>
      <c r="J19" s="97"/>
      <c r="K19" s="97"/>
      <c r="L19" s="130"/>
      <c r="M19" s="130"/>
      <c r="N19" s="105"/>
    </row>
    <row r="20" spans="1:14" ht="38.450000000000003" customHeight="1">
      <c r="A20" s="98" t="s">
        <v>81</v>
      </c>
      <c r="B20" s="38" t="s">
        <v>82</v>
      </c>
      <c r="C20" s="3" t="s">
        <v>29</v>
      </c>
      <c r="D20" s="106">
        <f>D13</f>
        <v>720</v>
      </c>
      <c r="E20" s="101"/>
      <c r="F20" s="101"/>
      <c r="G20" s="101"/>
      <c r="H20" s="101"/>
      <c r="I20" s="101"/>
      <c r="J20" s="97"/>
      <c r="K20" s="97"/>
      <c r="L20" s="131"/>
      <c r="M20" s="131"/>
      <c r="N20" s="131"/>
    </row>
    <row r="21" spans="1:14" ht="25.9" customHeight="1">
      <c r="A21" s="98"/>
      <c r="B21" s="43" t="s">
        <v>83</v>
      </c>
      <c r="C21" s="3" t="s">
        <v>29</v>
      </c>
      <c r="D21" s="106">
        <f>D20*1.2</f>
        <v>864</v>
      </c>
      <c r="E21" s="101"/>
      <c r="F21" s="101"/>
      <c r="G21" s="101"/>
      <c r="H21" s="101"/>
      <c r="I21" s="101"/>
      <c r="J21" s="97"/>
      <c r="K21" s="97"/>
      <c r="L21" s="128"/>
      <c r="M21" s="128"/>
      <c r="N21" s="107"/>
    </row>
    <row r="22" spans="1:14" ht="24" customHeight="1">
      <c r="A22" s="98"/>
      <c r="B22" s="43" t="s">
        <v>84</v>
      </c>
      <c r="C22" s="3" t="s">
        <v>29</v>
      </c>
      <c r="D22" s="106">
        <v>46</v>
      </c>
      <c r="E22" s="101"/>
      <c r="F22" s="101"/>
      <c r="G22" s="101"/>
      <c r="H22" s="101"/>
      <c r="I22" s="101"/>
      <c r="J22" s="97"/>
      <c r="K22" s="97"/>
    </row>
    <row r="23" spans="1:14" ht="19.899999999999999" customHeight="1">
      <c r="A23" s="98"/>
      <c r="B23" s="43" t="s">
        <v>85</v>
      </c>
      <c r="C23" s="3" t="s">
        <v>7</v>
      </c>
      <c r="D23" s="106">
        <f>D20*6</f>
        <v>4320</v>
      </c>
      <c r="E23" s="101"/>
      <c r="F23" s="101"/>
      <c r="G23" s="101"/>
      <c r="H23" s="101"/>
      <c r="I23" s="101"/>
      <c r="J23" s="97"/>
      <c r="K23" s="97"/>
    </row>
    <row r="24" spans="1:14" ht="31.9" customHeight="1">
      <c r="A24" s="98" t="s">
        <v>86</v>
      </c>
      <c r="B24" s="38" t="s">
        <v>87</v>
      </c>
      <c r="C24" s="3" t="s">
        <v>52</v>
      </c>
      <c r="D24" s="100">
        <v>98.6</v>
      </c>
      <c r="E24" s="101"/>
      <c r="F24" s="101"/>
      <c r="G24" s="101"/>
      <c r="H24" s="101"/>
      <c r="I24" s="101"/>
      <c r="J24" s="97"/>
      <c r="K24" s="97"/>
    </row>
    <row r="25" spans="1:14" ht="24.6" customHeight="1">
      <c r="A25" s="98"/>
      <c r="B25" s="43" t="s">
        <v>88</v>
      </c>
      <c r="C25" s="3" t="s">
        <v>29</v>
      </c>
      <c r="D25" s="100">
        <v>60</v>
      </c>
      <c r="E25" s="101"/>
      <c r="F25" s="101"/>
      <c r="G25" s="101"/>
      <c r="H25" s="101"/>
      <c r="I25" s="101"/>
      <c r="J25" s="97"/>
      <c r="K25" s="97"/>
    </row>
    <row r="26" spans="1:14" ht="18.600000000000001" customHeight="1">
      <c r="A26" s="98"/>
      <c r="B26" s="43" t="s">
        <v>89</v>
      </c>
      <c r="C26" s="3" t="s">
        <v>26</v>
      </c>
      <c r="D26" s="100">
        <v>5.3</v>
      </c>
      <c r="E26" s="101"/>
      <c r="F26" s="101"/>
      <c r="G26" s="101"/>
      <c r="H26" s="101"/>
      <c r="I26" s="101"/>
      <c r="J26" s="97"/>
      <c r="K26" s="97"/>
    </row>
    <row r="27" spans="1:14" ht="19.899999999999999" customHeight="1">
      <c r="A27" s="98"/>
      <c r="B27" s="43" t="s">
        <v>55</v>
      </c>
      <c r="C27" s="3" t="s">
        <v>7</v>
      </c>
      <c r="D27" s="100">
        <v>196</v>
      </c>
      <c r="E27" s="101"/>
      <c r="F27" s="101"/>
      <c r="G27" s="101"/>
      <c r="H27" s="101"/>
      <c r="I27" s="101"/>
      <c r="J27" s="97"/>
      <c r="K27" s="97"/>
    </row>
    <row r="28" spans="1:14" ht="19.899999999999999" customHeight="1">
      <c r="A28" s="98" t="s">
        <v>90</v>
      </c>
      <c r="B28" s="38" t="s">
        <v>91</v>
      </c>
      <c r="C28" s="3" t="s">
        <v>36</v>
      </c>
      <c r="D28" s="106">
        <v>4.4000000000000004</v>
      </c>
      <c r="E28" s="101"/>
      <c r="F28" s="101"/>
      <c r="G28" s="101"/>
      <c r="H28" s="101"/>
      <c r="I28" s="101"/>
      <c r="J28" s="97"/>
      <c r="K28" s="97"/>
    </row>
    <row r="29" spans="1:14" ht="22.15" customHeight="1">
      <c r="A29" s="98" t="s">
        <v>92</v>
      </c>
      <c r="B29" s="38" t="s">
        <v>93</v>
      </c>
      <c r="C29" s="3" t="s">
        <v>36</v>
      </c>
      <c r="D29" s="106">
        <f>D28</f>
        <v>4.4000000000000004</v>
      </c>
      <c r="E29" s="101"/>
      <c r="F29" s="101"/>
      <c r="G29" s="101"/>
      <c r="H29" s="101"/>
      <c r="I29" s="101"/>
      <c r="J29" s="97"/>
      <c r="K29" s="97"/>
    </row>
    <row r="30" spans="1:14" ht="21" customHeight="1">
      <c r="A30" s="98"/>
      <c r="B30" s="38"/>
      <c r="C30" s="3"/>
      <c r="D30" s="106"/>
      <c r="E30" s="101"/>
      <c r="F30" s="101"/>
      <c r="G30" s="101"/>
      <c r="H30" s="101"/>
      <c r="I30" s="101"/>
      <c r="J30" s="97"/>
      <c r="K30" s="97"/>
    </row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54" ht="13.5" customHeight="1"/>
    <row r="96" spans="1:9" s="2" customFormat="1" ht="18.75" customHeight="1">
      <c r="A96"/>
      <c r="B96"/>
      <c r="C96"/>
      <c r="D96"/>
      <c r="E96"/>
      <c r="F96"/>
      <c r="G96"/>
      <c r="H96"/>
      <c r="I96"/>
    </row>
    <row r="97" spans="1:9" s="2" customFormat="1" ht="18.75" customHeight="1">
      <c r="A97"/>
      <c r="B97"/>
      <c r="C97"/>
      <c r="D97"/>
      <c r="E97"/>
      <c r="F97"/>
      <c r="G97"/>
      <c r="H97"/>
      <c r="I97"/>
    </row>
    <row r="98" spans="1:9" s="2" customFormat="1" ht="18.75" customHeight="1">
      <c r="A98"/>
      <c r="B98"/>
      <c r="C98"/>
      <c r="D98"/>
      <c r="E98"/>
      <c r="F98"/>
      <c r="G98"/>
      <c r="H98"/>
      <c r="I98"/>
    </row>
    <row r="99" spans="1:9" s="2" customFormat="1" ht="24.75" customHeight="1">
      <c r="A99"/>
      <c r="B99"/>
      <c r="C99"/>
      <c r="D99"/>
      <c r="E99"/>
      <c r="F99"/>
      <c r="G99"/>
      <c r="H99"/>
      <c r="I99"/>
    </row>
    <row r="100" spans="1:9" s="2" customFormat="1" ht="24.75" customHeight="1">
      <c r="A100"/>
      <c r="B100"/>
      <c r="C100"/>
      <c r="D100"/>
      <c r="E100"/>
      <c r="F100"/>
      <c r="G100"/>
      <c r="H100"/>
      <c r="I100"/>
    </row>
    <row r="101" spans="1:9" s="2" customFormat="1" ht="18.75" customHeight="1">
      <c r="A101"/>
      <c r="B101"/>
      <c r="C101"/>
      <c r="D101"/>
      <c r="E101"/>
      <c r="F101"/>
      <c r="G101"/>
      <c r="H101"/>
      <c r="I101"/>
    </row>
    <row r="102" spans="1:9" s="2" customFormat="1" ht="37.5" customHeight="1">
      <c r="A102"/>
      <c r="B102"/>
      <c r="C102"/>
      <c r="D102"/>
      <c r="E102"/>
      <c r="F102"/>
      <c r="G102"/>
      <c r="H102"/>
      <c r="I102"/>
    </row>
    <row r="103" spans="1:9" ht="25.5" customHeight="1"/>
    <row r="105" spans="1:9" ht="18.75" customHeight="1"/>
    <row r="107" spans="1:9" ht="25.5" customHeight="1"/>
  </sheetData>
  <mergeCells count="32">
    <mergeCell ref="L21:M21"/>
    <mergeCell ref="L15:M15"/>
    <mergeCell ref="L16:M16"/>
    <mergeCell ref="L17:M17"/>
    <mergeCell ref="L18:M18"/>
    <mergeCell ref="L19:M19"/>
    <mergeCell ref="L20:N20"/>
    <mergeCell ref="L14:M14"/>
    <mergeCell ref="A10:A12"/>
    <mergeCell ref="B10:B12"/>
    <mergeCell ref="C10:C12"/>
    <mergeCell ref="D10:D12"/>
    <mergeCell ref="E10:F10"/>
    <mergeCell ref="G10:H10"/>
    <mergeCell ref="I10:I12"/>
    <mergeCell ref="E11:E12"/>
    <mergeCell ref="F11:F12"/>
    <mergeCell ref="G11:G12"/>
    <mergeCell ref="H11:H12"/>
    <mergeCell ref="C6:E6"/>
    <mergeCell ref="F6:H6"/>
    <mergeCell ref="C8:E8"/>
    <mergeCell ref="F8:H8"/>
    <mergeCell ref="C9:E9"/>
    <mergeCell ref="F9:H9"/>
    <mergeCell ref="C5:E5"/>
    <mergeCell ref="F5:H5"/>
    <mergeCell ref="A1:I1"/>
    <mergeCell ref="A2:I2"/>
    <mergeCell ref="A3:I3"/>
    <mergeCell ref="A4:D4"/>
    <mergeCell ref="E4:F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view="pageBreakPreview" topLeftCell="A16" zoomScaleNormal="100" zoomScaleSheetLayoutView="100" workbookViewId="0">
      <selection activeCell="B1" sqref="B1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7.140625" customWidth="1"/>
    <col min="6" max="6" width="6.28515625" customWidth="1"/>
    <col min="7" max="7" width="9.7109375" customWidth="1"/>
    <col min="8" max="8" width="11.85546875" customWidth="1"/>
    <col min="9" max="9" width="19.42578125" customWidth="1"/>
  </cols>
  <sheetData>
    <row r="1" spans="1:10" ht="20.25" customHeight="1">
      <c r="A1" s="83" t="s">
        <v>48</v>
      </c>
      <c r="B1" s="83" t="s">
        <v>63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s="1" customFormat="1" ht="20.25" customHeight="1">
      <c r="A3" s="71"/>
      <c r="B3" s="1" t="s">
        <v>44</v>
      </c>
      <c r="C3" s="75"/>
      <c r="D3" s="74"/>
      <c r="E3" s="74"/>
      <c r="F3" s="68"/>
      <c r="G3" s="73"/>
      <c r="H3" s="72"/>
      <c r="I3" s="67"/>
    </row>
    <row r="4" spans="1:10" s="1" customFormat="1" ht="20.25" customHeight="1">
      <c r="A4" s="71"/>
      <c r="B4" s="71" t="s">
        <v>47</v>
      </c>
      <c r="C4" s="70"/>
      <c r="D4" s="69"/>
      <c r="E4" s="69"/>
      <c r="F4" s="68"/>
      <c r="G4" s="68"/>
      <c r="H4" s="68"/>
      <c r="I4" s="67"/>
    </row>
    <row r="5" spans="1:10" s="1" customFormat="1" ht="15.6" customHeight="1">
      <c r="A5" s="62"/>
      <c r="B5" s="66" t="s">
        <v>42</v>
      </c>
      <c r="C5" s="65"/>
      <c r="D5" s="65"/>
      <c r="E5" s="65"/>
      <c r="F5" s="64"/>
      <c r="G5" s="59"/>
      <c r="H5" s="59"/>
      <c r="I5" s="55"/>
    </row>
    <row r="6" spans="1:10" s="1" customFormat="1" ht="14.45" customHeight="1">
      <c r="A6" s="63"/>
      <c r="B6" s="58"/>
      <c r="C6" s="60"/>
      <c r="D6" s="62"/>
      <c r="E6" s="61"/>
      <c r="F6" s="60"/>
      <c r="G6" s="59"/>
      <c r="H6" s="59"/>
      <c r="I6" s="55"/>
    </row>
    <row r="7" spans="1:10" s="1" customFormat="1" ht="20.45" customHeight="1">
      <c r="A7" s="57"/>
      <c r="B7" s="58"/>
      <c r="C7" s="58"/>
      <c r="D7" s="57"/>
      <c r="E7" s="57"/>
      <c r="F7" s="56"/>
      <c r="G7" s="56"/>
      <c r="H7" s="56"/>
      <c r="I7" s="55"/>
    </row>
    <row r="8" spans="1:10" ht="18.75" customHeight="1">
      <c r="A8" s="46"/>
      <c r="B8" s="46"/>
      <c r="C8" s="54"/>
      <c r="D8" s="54"/>
      <c r="E8" s="54"/>
      <c r="F8" s="46"/>
      <c r="G8" s="47"/>
      <c r="H8" s="47"/>
      <c r="I8" s="47"/>
    </row>
    <row r="9" spans="1:10" ht="28.5" customHeight="1">
      <c r="A9" s="112" t="s">
        <v>1</v>
      </c>
      <c r="B9" s="113" t="s">
        <v>2</v>
      </c>
      <c r="C9" s="112" t="s">
        <v>41</v>
      </c>
      <c r="D9" s="108" t="s">
        <v>0</v>
      </c>
      <c r="E9" s="36"/>
      <c r="F9" s="35"/>
      <c r="G9" s="35"/>
      <c r="H9" s="35"/>
      <c r="I9" s="35"/>
      <c r="J9" s="35"/>
    </row>
    <row r="10" spans="1:10" ht="48" customHeight="1">
      <c r="A10" s="112"/>
      <c r="B10" s="113"/>
      <c r="C10" s="112"/>
      <c r="D10" s="109"/>
      <c r="E10" s="37"/>
      <c r="F10" s="36"/>
      <c r="G10" s="35"/>
      <c r="H10" s="35"/>
      <c r="I10" s="35"/>
      <c r="J10" s="35"/>
    </row>
    <row r="11" spans="1:10" ht="21.75" customHeight="1">
      <c r="A11" s="112"/>
      <c r="B11" s="113"/>
      <c r="C11" s="112"/>
      <c r="D11" s="110"/>
      <c r="E11" s="37"/>
      <c r="F11" s="36"/>
      <c r="G11" s="35"/>
      <c r="H11" s="35"/>
      <c r="I11" s="35"/>
      <c r="J11" s="35"/>
    </row>
    <row r="12" spans="1:10" ht="23.25" customHeight="1">
      <c r="A12" s="3">
        <v>1</v>
      </c>
      <c r="B12" s="4">
        <v>2</v>
      </c>
      <c r="C12" s="3">
        <v>3</v>
      </c>
      <c r="D12" s="3">
        <v>4</v>
      </c>
      <c r="E12" s="37"/>
      <c r="F12" s="36"/>
      <c r="G12" s="35"/>
      <c r="H12" s="35"/>
      <c r="I12" s="35"/>
      <c r="J12" s="35"/>
    </row>
    <row r="13" spans="1:10" ht="35.25" customHeight="1">
      <c r="A13" s="39">
        <v>1</v>
      </c>
      <c r="B13" s="38" t="s">
        <v>40</v>
      </c>
      <c r="C13" s="9" t="s">
        <v>36</v>
      </c>
      <c r="D13" s="10">
        <v>7.6</v>
      </c>
      <c r="E13" s="37"/>
      <c r="F13" s="36"/>
      <c r="G13" s="35"/>
      <c r="H13" s="35"/>
      <c r="I13" s="35"/>
      <c r="J13" s="35"/>
    </row>
    <row r="14" spans="1:10" ht="27" customHeight="1">
      <c r="A14" s="39">
        <v>2</v>
      </c>
      <c r="B14" s="38" t="s">
        <v>39</v>
      </c>
      <c r="C14" s="9" t="s">
        <v>29</v>
      </c>
      <c r="D14" s="10">
        <v>75</v>
      </c>
      <c r="E14" s="37"/>
      <c r="F14" s="36"/>
      <c r="G14" s="35"/>
      <c r="H14" s="35"/>
      <c r="I14" s="35"/>
      <c r="J14" s="35"/>
    </row>
    <row r="15" spans="1:10" ht="42.75" customHeight="1">
      <c r="A15" s="39">
        <v>3</v>
      </c>
      <c r="B15" s="38" t="s">
        <v>38</v>
      </c>
      <c r="C15" s="9" t="s">
        <v>34</v>
      </c>
      <c r="D15" s="10">
        <f>D14*0.03</f>
        <v>2.25</v>
      </c>
      <c r="E15" s="37"/>
      <c r="F15" s="36"/>
      <c r="G15" s="35"/>
      <c r="H15" s="35"/>
      <c r="I15" s="35"/>
      <c r="J15" s="35"/>
    </row>
    <row r="16" spans="1:10" ht="24.75" customHeight="1">
      <c r="A16" s="39">
        <v>4</v>
      </c>
      <c r="B16" s="43" t="s">
        <v>37</v>
      </c>
      <c r="C16" s="9" t="s">
        <v>36</v>
      </c>
      <c r="D16" s="10">
        <f>D15*0.3</f>
        <v>0.67499999999999993</v>
      </c>
      <c r="E16" s="37"/>
      <c r="F16" s="36"/>
      <c r="G16" s="35"/>
      <c r="H16" s="35"/>
      <c r="I16" s="35"/>
      <c r="J16" s="35"/>
    </row>
    <row r="17" spans="1:21" ht="24.75" customHeight="1">
      <c r="A17" s="39">
        <v>5</v>
      </c>
      <c r="B17" s="43" t="s">
        <v>35</v>
      </c>
      <c r="C17" s="9" t="s">
        <v>34</v>
      </c>
      <c r="D17" s="10">
        <f>D15*1.21</f>
        <v>2.7225000000000001</v>
      </c>
      <c r="E17" s="37"/>
      <c r="F17" s="36"/>
      <c r="G17" s="35"/>
      <c r="H17" s="35"/>
      <c r="I17" s="35"/>
      <c r="J17" s="35"/>
    </row>
    <row r="18" spans="1:21" ht="27.75" customHeight="1">
      <c r="A18" s="39">
        <v>6</v>
      </c>
      <c r="B18" s="38" t="s">
        <v>33</v>
      </c>
      <c r="C18" s="9" t="s">
        <v>29</v>
      </c>
      <c r="D18" s="10">
        <v>1122</v>
      </c>
      <c r="E18" s="37"/>
      <c r="F18" s="36"/>
      <c r="G18" s="35"/>
      <c r="H18" s="35"/>
      <c r="I18" s="35"/>
      <c r="J18" s="35"/>
      <c r="U18" t="str">
        <f>CLEAN("ქართული")</f>
        <v>ქართული</v>
      </c>
    </row>
    <row r="19" spans="1:21" ht="22.5" customHeight="1">
      <c r="A19" s="39">
        <v>7</v>
      </c>
      <c r="B19" s="43" t="s">
        <v>32</v>
      </c>
      <c r="C19" s="9" t="s">
        <v>26</v>
      </c>
      <c r="D19" s="10">
        <f>D18*0.4</f>
        <v>448.8</v>
      </c>
      <c r="E19" s="37"/>
      <c r="F19" s="36"/>
      <c r="G19" s="35"/>
      <c r="H19" s="35"/>
      <c r="I19" s="35"/>
      <c r="J19" s="35"/>
    </row>
    <row r="20" spans="1:21" ht="19.5" customHeight="1">
      <c r="A20" s="39">
        <v>8</v>
      </c>
      <c r="B20" s="38" t="s">
        <v>31</v>
      </c>
      <c r="C20" s="9" t="s">
        <v>29</v>
      </c>
      <c r="D20" s="10">
        <v>1122</v>
      </c>
      <c r="E20" s="37"/>
      <c r="F20" s="36"/>
      <c r="G20" s="35"/>
      <c r="H20" s="35"/>
      <c r="I20" s="35"/>
      <c r="J20" s="35"/>
    </row>
    <row r="21" spans="1:21" ht="27" customHeight="1">
      <c r="A21" s="39">
        <v>9</v>
      </c>
      <c r="B21" s="43" t="s">
        <v>30</v>
      </c>
      <c r="C21" s="9" t="s">
        <v>29</v>
      </c>
      <c r="D21" s="10">
        <f>D20*1.12</f>
        <v>1256.6400000000001</v>
      </c>
      <c r="E21" s="37"/>
      <c r="F21" s="36"/>
      <c r="G21" s="35"/>
      <c r="H21" s="35"/>
      <c r="I21" s="35"/>
      <c r="J21" s="35"/>
    </row>
    <row r="22" spans="1:21" ht="25.5" customHeight="1">
      <c r="A22" s="39">
        <v>10</v>
      </c>
      <c r="B22" s="42" t="s">
        <v>28</v>
      </c>
      <c r="C22" s="3" t="s">
        <v>26</v>
      </c>
      <c r="D22" s="10">
        <f>D20*0.2</f>
        <v>224.4</v>
      </c>
      <c r="E22" s="37"/>
      <c r="F22" s="36"/>
      <c r="G22" s="35"/>
      <c r="H22" s="35"/>
      <c r="I22" s="35"/>
      <c r="J22" s="35"/>
    </row>
    <row r="23" spans="1:21" ht="23.25" customHeight="1">
      <c r="A23" s="39">
        <v>11</v>
      </c>
      <c r="B23" s="41" t="s">
        <v>27</v>
      </c>
      <c r="C23" s="3" t="s">
        <v>26</v>
      </c>
      <c r="D23" s="10">
        <f>D20*0.1</f>
        <v>112.2</v>
      </c>
      <c r="E23" s="37"/>
      <c r="F23" s="36"/>
      <c r="G23" s="35"/>
      <c r="H23" s="35"/>
      <c r="I23" s="35"/>
      <c r="J23" s="35"/>
    </row>
    <row r="24" spans="1:21" ht="41.25" customHeight="1">
      <c r="A24" s="39">
        <v>12</v>
      </c>
      <c r="B24" s="40" t="s">
        <v>25</v>
      </c>
      <c r="C24" s="3" t="s">
        <v>24</v>
      </c>
      <c r="D24" s="10">
        <v>3.2</v>
      </c>
      <c r="E24" s="37"/>
      <c r="F24" s="36"/>
      <c r="G24" s="35"/>
      <c r="H24" s="35"/>
      <c r="I24" s="35"/>
      <c r="J24" s="35"/>
    </row>
    <row r="25" spans="1:21" ht="36" customHeight="1">
      <c r="A25" s="39">
        <v>13</v>
      </c>
      <c r="B25" s="38" t="s">
        <v>23</v>
      </c>
      <c r="C25" s="9" t="s">
        <v>22</v>
      </c>
      <c r="D25" s="10">
        <v>3</v>
      </c>
      <c r="E25" s="37"/>
      <c r="F25" s="36"/>
      <c r="G25" s="35"/>
      <c r="H25" s="35"/>
      <c r="I25" s="35"/>
      <c r="J25" s="35"/>
    </row>
    <row r="26" spans="1:21" ht="20.100000000000001" customHeight="1">
      <c r="A26" s="3"/>
      <c r="B26" s="4"/>
      <c r="C26" s="3"/>
      <c r="D26" s="3"/>
    </row>
    <row r="27" spans="1:21" ht="20.100000000000001" customHeight="1"/>
    <row r="28" spans="1:21" ht="20.100000000000001" customHeight="1"/>
    <row r="29" spans="1:21" ht="48" customHeight="1"/>
    <row r="30" spans="1:21" ht="20.100000000000001" customHeight="1"/>
    <row r="31" spans="1:21" ht="24.75" customHeight="1"/>
    <row r="32" spans="1:2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25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90" ht="13.5" customHeight="1"/>
    <row r="132" spans="1:9" s="2" customFormat="1" ht="18.75" customHeight="1">
      <c r="A132"/>
      <c r="B132"/>
      <c r="C132"/>
      <c r="D132"/>
      <c r="E132"/>
      <c r="F132"/>
      <c r="G132"/>
      <c r="H132"/>
      <c r="I132"/>
    </row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24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18.75" customHeight="1">
      <c r="A137"/>
      <c r="B137"/>
      <c r="C137"/>
      <c r="D137"/>
      <c r="E137"/>
      <c r="F137"/>
      <c r="G137"/>
      <c r="H137"/>
      <c r="I137"/>
    </row>
    <row r="138" spans="1:9" s="2" customFormat="1" ht="37.5" customHeight="1">
      <c r="A138"/>
      <c r="B138"/>
      <c r="C138"/>
      <c r="D138"/>
      <c r="E138"/>
      <c r="F138"/>
      <c r="G138"/>
      <c r="H138"/>
      <c r="I138"/>
    </row>
    <row r="139" spans="1:9" ht="25.5" customHeight="1"/>
    <row r="141" spans="1:9" ht="18.75" customHeight="1"/>
    <row r="143" spans="1:9" ht="25.5" customHeight="1"/>
  </sheetData>
  <mergeCells count="4">
    <mergeCell ref="D9:D11"/>
    <mergeCell ref="A9:A11"/>
    <mergeCell ref="B9:B11"/>
    <mergeCell ref="C9:C11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4"/>
  <sheetViews>
    <sheetView zoomScaleNormal="100" zoomScaleSheetLayoutView="100" workbookViewId="0">
      <selection activeCell="B1" sqref="B1"/>
    </sheetView>
  </sheetViews>
  <sheetFormatPr defaultRowHeight="12.75"/>
  <cols>
    <col min="1" max="1" width="7.140625" customWidth="1"/>
    <col min="2" max="2" width="91.28515625" customWidth="1"/>
    <col min="3" max="3" width="9.85546875" customWidth="1"/>
    <col min="4" max="4" width="11" customWidth="1"/>
    <col min="5" max="5" width="8.710937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20.25" customHeight="1">
      <c r="A1" s="83" t="s">
        <v>49</v>
      </c>
      <c r="B1" s="83" t="s">
        <v>64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79"/>
      <c r="F3" s="78"/>
      <c r="G3" s="78"/>
      <c r="H3" s="13"/>
      <c r="I3" s="51"/>
    </row>
    <row r="4" spans="1:10" ht="18.75" customHeight="1">
      <c r="A4" s="77"/>
      <c r="B4" s="77" t="s">
        <v>44</v>
      </c>
      <c r="C4" s="76"/>
      <c r="D4" s="46"/>
      <c r="E4" s="46"/>
      <c r="F4" s="31"/>
      <c r="G4" s="30"/>
      <c r="H4" s="30"/>
      <c r="I4" s="30"/>
    </row>
    <row r="5" spans="1:10" ht="26.25" customHeight="1">
      <c r="A5" s="31"/>
      <c r="B5" s="31" t="s">
        <v>47</v>
      </c>
      <c r="C5" s="46"/>
      <c r="D5" s="46"/>
      <c r="E5" s="46"/>
      <c r="F5" s="20"/>
      <c r="G5" s="17"/>
      <c r="H5" s="17"/>
      <c r="I5" s="30"/>
    </row>
    <row r="6" spans="1:10" ht="22.5" customHeight="1">
      <c r="A6" s="31"/>
      <c r="B6" s="31" t="s">
        <v>42</v>
      </c>
      <c r="C6" s="46"/>
      <c r="D6" s="46"/>
      <c r="E6" s="46"/>
      <c r="F6" s="20"/>
      <c r="G6" s="17"/>
      <c r="H6" s="17"/>
      <c r="I6" s="17"/>
    </row>
    <row r="7" spans="1:10" ht="18.75" customHeight="1">
      <c r="A7" s="31"/>
      <c r="B7" s="31"/>
      <c r="C7" s="54"/>
      <c r="D7" s="46"/>
      <c r="E7" s="46"/>
      <c r="F7" s="20"/>
      <c r="G7" s="32"/>
      <c r="H7" s="32"/>
      <c r="I7" s="32"/>
    </row>
    <row r="8" spans="1:10" ht="17.25" customHeight="1">
      <c r="A8" s="31"/>
      <c r="B8" s="31"/>
      <c r="C8" s="54"/>
      <c r="D8" s="46"/>
      <c r="E8" s="46"/>
      <c r="F8" s="20"/>
      <c r="G8" s="30"/>
      <c r="H8" s="30"/>
      <c r="I8" s="30"/>
    </row>
    <row r="9" spans="1:10" ht="57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28.5" customHeight="1">
      <c r="A10" s="112" t="s">
        <v>1</v>
      </c>
      <c r="B10" s="113" t="s">
        <v>2</v>
      </c>
      <c r="C10" s="112" t="s">
        <v>41</v>
      </c>
      <c r="D10" s="108" t="s">
        <v>0</v>
      </c>
      <c r="E10" s="36"/>
      <c r="F10" s="35"/>
      <c r="G10" s="35"/>
      <c r="H10" s="35"/>
      <c r="I10" s="35"/>
      <c r="J10" s="35"/>
    </row>
    <row r="11" spans="1:10" ht="48" customHeight="1">
      <c r="A11" s="112"/>
      <c r="B11" s="113"/>
      <c r="C11" s="112"/>
      <c r="D11" s="109"/>
      <c r="E11" s="37"/>
      <c r="F11" s="36"/>
      <c r="G11" s="35"/>
      <c r="H11" s="35"/>
      <c r="I11" s="35"/>
      <c r="J11" s="35"/>
    </row>
    <row r="12" spans="1:10" ht="21.75" customHeight="1">
      <c r="A12" s="112"/>
      <c r="B12" s="113"/>
      <c r="C12" s="112"/>
      <c r="D12" s="110"/>
      <c r="E12" s="37"/>
      <c r="F12" s="36"/>
      <c r="G12" s="35"/>
      <c r="H12" s="35"/>
      <c r="I12" s="35"/>
      <c r="J12" s="35"/>
    </row>
    <row r="13" spans="1:10" ht="23.25" customHeight="1">
      <c r="A13" s="3">
        <v>1</v>
      </c>
      <c r="B13" s="4">
        <v>2</v>
      </c>
      <c r="C13" s="3">
        <v>3</v>
      </c>
      <c r="D13" s="3">
        <v>4</v>
      </c>
      <c r="E13" s="37"/>
      <c r="F13" s="36"/>
      <c r="G13" s="35"/>
      <c r="H13" s="35"/>
      <c r="I13" s="35"/>
      <c r="J13" s="35"/>
    </row>
    <row r="14" spans="1:10" ht="35.25" customHeight="1">
      <c r="A14" s="39">
        <v>1</v>
      </c>
      <c r="B14" s="38" t="s">
        <v>40</v>
      </c>
      <c r="C14" s="9" t="s">
        <v>36</v>
      </c>
      <c r="D14" s="10">
        <v>1.9</v>
      </c>
      <c r="E14" s="37"/>
      <c r="F14" s="36"/>
      <c r="G14" s="35"/>
      <c r="H14" s="35"/>
      <c r="I14" s="35"/>
      <c r="J14" s="35"/>
    </row>
    <row r="15" spans="1:10" ht="27" customHeight="1">
      <c r="A15" s="39">
        <v>2</v>
      </c>
      <c r="B15" s="38" t="s">
        <v>39</v>
      </c>
      <c r="C15" s="9" t="s">
        <v>29</v>
      </c>
      <c r="D15" s="10">
        <v>15</v>
      </c>
      <c r="E15" s="37"/>
      <c r="F15" s="36"/>
      <c r="G15" s="35"/>
      <c r="H15" s="35"/>
      <c r="I15" s="35"/>
      <c r="J15" s="35"/>
    </row>
    <row r="16" spans="1:10" ht="42.75" customHeight="1">
      <c r="A16" s="39">
        <v>3</v>
      </c>
      <c r="B16" s="38" t="s">
        <v>38</v>
      </c>
      <c r="C16" s="9" t="s">
        <v>34</v>
      </c>
      <c r="D16" s="10">
        <f>D15*0.03</f>
        <v>0.44999999999999996</v>
      </c>
      <c r="E16" s="37"/>
      <c r="F16" s="36"/>
      <c r="G16" s="35"/>
      <c r="H16" s="35"/>
      <c r="I16" s="35"/>
      <c r="J16" s="35"/>
    </row>
    <row r="17" spans="1:21" ht="24.75" customHeight="1">
      <c r="A17" s="39">
        <v>4</v>
      </c>
      <c r="B17" s="43" t="s">
        <v>37</v>
      </c>
      <c r="C17" s="9" t="s">
        <v>36</v>
      </c>
      <c r="D17" s="10">
        <f>D16*0.3</f>
        <v>0.13499999999999998</v>
      </c>
      <c r="E17" s="37"/>
      <c r="F17" s="36"/>
      <c r="G17" s="35"/>
      <c r="H17" s="35"/>
      <c r="I17" s="35"/>
      <c r="J17" s="35"/>
    </row>
    <row r="18" spans="1:21" ht="24.75" customHeight="1">
      <c r="A18" s="39">
        <v>5</v>
      </c>
      <c r="B18" s="43" t="s">
        <v>35</v>
      </c>
      <c r="C18" s="9" t="s">
        <v>34</v>
      </c>
      <c r="D18" s="10">
        <f>D16*1.21</f>
        <v>0.54449999999999998</v>
      </c>
      <c r="E18" s="37"/>
      <c r="F18" s="36"/>
      <c r="G18" s="35"/>
      <c r="H18" s="35"/>
      <c r="I18" s="35"/>
      <c r="J18" s="35"/>
    </row>
    <row r="19" spans="1:21" ht="27.75" customHeight="1">
      <c r="A19" s="39">
        <v>6</v>
      </c>
      <c r="B19" s="38" t="s">
        <v>33</v>
      </c>
      <c r="C19" s="9" t="s">
        <v>29</v>
      </c>
      <c r="D19" s="10">
        <v>225</v>
      </c>
      <c r="E19" s="37"/>
      <c r="F19" s="36"/>
      <c r="G19" s="35"/>
      <c r="H19" s="35"/>
      <c r="I19" s="35"/>
      <c r="J19" s="35"/>
      <c r="U19" t="str">
        <f>CLEAN("ქართული")</f>
        <v>ქართული</v>
      </c>
    </row>
    <row r="20" spans="1:21" ht="22.5" customHeight="1">
      <c r="A20" s="39">
        <v>7</v>
      </c>
      <c r="B20" s="43" t="s">
        <v>32</v>
      </c>
      <c r="C20" s="9" t="s">
        <v>26</v>
      </c>
      <c r="D20" s="10">
        <f>D19*0.4</f>
        <v>90</v>
      </c>
      <c r="E20" s="37"/>
      <c r="F20" s="36"/>
      <c r="G20" s="35"/>
      <c r="H20" s="35"/>
      <c r="I20" s="35"/>
      <c r="J20" s="35"/>
    </row>
    <row r="21" spans="1:21" ht="19.5" customHeight="1">
      <c r="A21" s="39">
        <v>8</v>
      </c>
      <c r="B21" s="38" t="s">
        <v>31</v>
      </c>
      <c r="C21" s="9" t="s">
        <v>29</v>
      </c>
      <c r="D21" s="10">
        <v>225</v>
      </c>
      <c r="E21" s="37"/>
      <c r="F21" s="36"/>
      <c r="G21" s="35"/>
      <c r="H21" s="35"/>
      <c r="I21" s="35"/>
      <c r="J21" s="35"/>
    </row>
    <row r="22" spans="1:21" ht="27" customHeight="1">
      <c r="A22" s="39">
        <v>9</v>
      </c>
      <c r="B22" s="43" t="s">
        <v>30</v>
      </c>
      <c r="C22" s="9" t="s">
        <v>29</v>
      </c>
      <c r="D22" s="10">
        <f>D21*1.12</f>
        <v>252.00000000000003</v>
      </c>
      <c r="E22" s="37"/>
      <c r="F22" s="36"/>
      <c r="G22" s="35"/>
      <c r="H22" s="35"/>
      <c r="I22" s="35"/>
      <c r="J22" s="35"/>
    </row>
    <row r="23" spans="1:21" ht="25.5" customHeight="1">
      <c r="A23" s="39">
        <v>10</v>
      </c>
      <c r="B23" s="42" t="s">
        <v>28</v>
      </c>
      <c r="C23" s="3" t="s">
        <v>26</v>
      </c>
      <c r="D23" s="10">
        <f>D21*0.2</f>
        <v>45</v>
      </c>
      <c r="E23" s="37"/>
      <c r="F23" s="36"/>
      <c r="G23" s="35"/>
      <c r="H23" s="35"/>
      <c r="I23" s="35"/>
      <c r="J23" s="35"/>
    </row>
    <row r="24" spans="1:21" ht="23.25" customHeight="1">
      <c r="A24" s="39">
        <v>11</v>
      </c>
      <c r="B24" s="41" t="s">
        <v>27</v>
      </c>
      <c r="C24" s="3" t="s">
        <v>26</v>
      </c>
      <c r="D24" s="10">
        <f>D21*0.1</f>
        <v>22.5</v>
      </c>
      <c r="E24" s="37"/>
      <c r="F24" s="36"/>
      <c r="G24" s="35"/>
      <c r="H24" s="35"/>
      <c r="I24" s="35"/>
      <c r="J24" s="35"/>
    </row>
    <row r="25" spans="1:21" ht="41.25" customHeight="1">
      <c r="A25" s="39">
        <v>12</v>
      </c>
      <c r="B25" s="40" t="s">
        <v>25</v>
      </c>
      <c r="C25" s="3" t="s">
        <v>24</v>
      </c>
      <c r="D25" s="10">
        <v>0.9</v>
      </c>
      <c r="E25" s="37"/>
      <c r="F25" s="36"/>
      <c r="G25" s="35"/>
      <c r="H25" s="35"/>
      <c r="I25" s="35"/>
      <c r="J25" s="35"/>
    </row>
    <row r="26" spans="1:21" ht="36" customHeight="1">
      <c r="A26" s="39">
        <v>13</v>
      </c>
      <c r="B26" s="38" t="s">
        <v>23</v>
      </c>
      <c r="C26" s="9" t="s">
        <v>22</v>
      </c>
      <c r="D26" s="10">
        <v>1</v>
      </c>
      <c r="E26" s="37"/>
      <c r="F26" s="36"/>
      <c r="G26" s="35"/>
      <c r="H26" s="35"/>
      <c r="I26" s="35"/>
      <c r="J26" s="35"/>
    </row>
    <row r="27" spans="1:21" ht="20.100000000000001" customHeight="1">
      <c r="A27" s="3"/>
      <c r="B27" s="4"/>
      <c r="C27" s="3"/>
      <c r="D27" s="3"/>
    </row>
    <row r="28" spans="1:21" ht="20.100000000000001" customHeight="1"/>
    <row r="29" spans="1:21" ht="20.100000000000001" customHeight="1"/>
    <row r="30" spans="1:21" ht="48" customHeight="1"/>
    <row r="31" spans="1:21" ht="20.100000000000001" customHeight="1"/>
    <row r="32" spans="1:21" ht="24.7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25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4">
    <mergeCell ref="D10:D12"/>
    <mergeCell ref="A10:A12"/>
    <mergeCell ref="B10:B12"/>
    <mergeCell ref="C10:C12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4"/>
  <sheetViews>
    <sheetView zoomScaleNormal="100" zoomScaleSheetLayoutView="100" workbookViewId="0">
      <selection activeCell="B1" sqref="B1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16.8554687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20.25" customHeight="1">
      <c r="A1" s="83" t="s">
        <v>50</v>
      </c>
      <c r="B1" s="83" t="s">
        <v>65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79"/>
      <c r="F3" s="78"/>
      <c r="G3" s="78"/>
      <c r="H3" s="13"/>
      <c r="I3" s="51"/>
    </row>
    <row r="4" spans="1:10" ht="15" customHeight="1">
      <c r="A4" s="77"/>
      <c r="B4" s="77" t="s">
        <v>44</v>
      </c>
      <c r="C4" s="80"/>
      <c r="D4" s="46"/>
      <c r="E4" s="46"/>
      <c r="F4" s="20"/>
      <c r="G4" s="46"/>
      <c r="H4" s="46"/>
      <c r="I4" s="31"/>
    </row>
    <row r="5" spans="1:10" ht="15.6" customHeight="1">
      <c r="A5" s="31"/>
      <c r="B5" s="31" t="s">
        <v>47</v>
      </c>
      <c r="C5" s="16"/>
      <c r="D5" s="46"/>
      <c r="E5" s="46"/>
      <c r="F5" s="20"/>
      <c r="G5" s="17"/>
      <c r="H5" s="17"/>
      <c r="I5" s="30"/>
    </row>
    <row r="6" spans="1:10" ht="15.6" customHeight="1">
      <c r="A6" s="31"/>
      <c r="B6" s="31" t="s">
        <v>42</v>
      </c>
      <c r="C6" s="16"/>
      <c r="D6" s="46"/>
      <c r="E6" s="46"/>
      <c r="F6" s="20"/>
      <c r="G6" s="30"/>
      <c r="H6" s="30"/>
      <c r="I6" s="17"/>
    </row>
    <row r="7" spans="1:10" ht="15.6" customHeight="1">
      <c r="A7" s="31"/>
      <c r="B7" s="31"/>
      <c r="C7" s="14"/>
      <c r="D7" s="46"/>
      <c r="E7" s="46"/>
      <c r="F7" s="20"/>
      <c r="G7" s="32"/>
      <c r="H7" s="32"/>
      <c r="I7" s="32"/>
    </row>
    <row r="8" spans="1:10" ht="15.6" customHeight="1">
      <c r="A8" s="31"/>
      <c r="B8" s="31"/>
      <c r="C8" s="14"/>
      <c r="D8" s="46"/>
      <c r="E8" s="46"/>
      <c r="F8" s="20"/>
      <c r="G8" s="30"/>
      <c r="H8" s="30"/>
      <c r="I8" s="30"/>
    </row>
    <row r="9" spans="1:10" ht="57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28.5" customHeight="1">
      <c r="A10" s="112" t="s">
        <v>1</v>
      </c>
      <c r="B10" s="113" t="s">
        <v>2</v>
      </c>
      <c r="C10" s="112" t="s">
        <v>41</v>
      </c>
      <c r="D10" s="108" t="s">
        <v>0</v>
      </c>
      <c r="E10" s="36"/>
      <c r="F10" s="35"/>
      <c r="G10" s="35"/>
      <c r="H10" s="35"/>
      <c r="I10" s="35"/>
      <c r="J10" s="35"/>
    </row>
    <row r="11" spans="1:10" ht="48" customHeight="1">
      <c r="A11" s="112"/>
      <c r="B11" s="113"/>
      <c r="C11" s="112"/>
      <c r="D11" s="109"/>
      <c r="E11" s="37"/>
      <c r="F11" s="36"/>
      <c r="G11" s="35"/>
      <c r="H11" s="35"/>
      <c r="I11" s="35"/>
      <c r="J11" s="35"/>
    </row>
    <row r="12" spans="1:10" ht="21.75" customHeight="1">
      <c r="A12" s="112"/>
      <c r="B12" s="113"/>
      <c r="C12" s="112"/>
      <c r="D12" s="110"/>
      <c r="E12" s="37"/>
      <c r="F12" s="36"/>
      <c r="G12" s="35"/>
      <c r="H12" s="35"/>
      <c r="I12" s="35"/>
      <c r="J12" s="35"/>
    </row>
    <row r="13" spans="1:10" ht="23.25" customHeight="1">
      <c r="A13" s="3">
        <v>1</v>
      </c>
      <c r="B13" s="4">
        <v>2</v>
      </c>
      <c r="C13" s="3">
        <v>3</v>
      </c>
      <c r="D13" s="3">
        <v>4</v>
      </c>
      <c r="E13" s="37"/>
      <c r="F13" s="36"/>
      <c r="G13" s="35"/>
      <c r="H13" s="35"/>
      <c r="I13" s="35"/>
      <c r="J13" s="35"/>
    </row>
    <row r="14" spans="1:10" ht="35.25" customHeight="1">
      <c r="A14" s="39">
        <v>1</v>
      </c>
      <c r="B14" s="38" t="s">
        <v>40</v>
      </c>
      <c r="C14" s="9" t="s">
        <v>36</v>
      </c>
      <c r="D14" s="10">
        <v>3.6</v>
      </c>
      <c r="E14" s="37"/>
      <c r="F14" s="36"/>
      <c r="G14" s="35"/>
      <c r="H14" s="35"/>
      <c r="I14" s="35"/>
      <c r="J14" s="35"/>
    </row>
    <row r="15" spans="1:10" ht="27" customHeight="1">
      <c r="A15" s="39">
        <v>2</v>
      </c>
      <c r="B15" s="38" t="s">
        <v>39</v>
      </c>
      <c r="C15" s="9" t="s">
        <v>29</v>
      </c>
      <c r="D15" s="10">
        <v>50</v>
      </c>
      <c r="E15" s="37"/>
      <c r="F15" s="36"/>
      <c r="G15" s="35"/>
      <c r="H15" s="35"/>
      <c r="I15" s="35"/>
      <c r="J15" s="35"/>
    </row>
    <row r="16" spans="1:10" ht="42.75" customHeight="1">
      <c r="A16" s="39">
        <v>3</v>
      </c>
      <c r="B16" s="38" t="s">
        <v>38</v>
      </c>
      <c r="C16" s="9" t="s">
        <v>34</v>
      </c>
      <c r="D16" s="10">
        <f>D15*0.03</f>
        <v>1.5</v>
      </c>
      <c r="E16" s="37"/>
      <c r="F16" s="36"/>
      <c r="G16" s="35"/>
      <c r="H16" s="35"/>
      <c r="I16" s="35"/>
      <c r="J16" s="35"/>
    </row>
    <row r="17" spans="1:21" ht="24.75" customHeight="1">
      <c r="A17" s="39">
        <v>4</v>
      </c>
      <c r="B17" s="43" t="s">
        <v>37</v>
      </c>
      <c r="C17" s="9" t="s">
        <v>36</v>
      </c>
      <c r="D17" s="10">
        <f>D16*0.3</f>
        <v>0.44999999999999996</v>
      </c>
      <c r="E17" s="37"/>
      <c r="F17" s="36"/>
      <c r="G17" s="35"/>
      <c r="H17" s="35"/>
      <c r="I17" s="35"/>
      <c r="J17" s="35"/>
    </row>
    <row r="18" spans="1:21" ht="24.75" customHeight="1">
      <c r="A18" s="39">
        <v>5</v>
      </c>
      <c r="B18" s="43" t="s">
        <v>35</v>
      </c>
      <c r="C18" s="9" t="s">
        <v>34</v>
      </c>
      <c r="D18" s="10">
        <f>D16*1.21</f>
        <v>1.8149999999999999</v>
      </c>
      <c r="E18" s="37"/>
      <c r="F18" s="36"/>
      <c r="G18" s="35"/>
      <c r="H18" s="35"/>
      <c r="I18" s="35"/>
      <c r="J18" s="35"/>
    </row>
    <row r="19" spans="1:21" ht="27.75" customHeight="1">
      <c r="A19" s="39">
        <v>6</v>
      </c>
      <c r="B19" s="38" t="s">
        <v>33</v>
      </c>
      <c r="C19" s="9" t="s">
        <v>29</v>
      </c>
      <c r="D19" s="10">
        <v>478</v>
      </c>
      <c r="E19" s="37"/>
      <c r="F19" s="36"/>
      <c r="G19" s="35"/>
      <c r="H19" s="35"/>
      <c r="I19" s="35"/>
      <c r="J19" s="35"/>
      <c r="U19" t="str">
        <f>CLEAN("ქართული")</f>
        <v>ქართული</v>
      </c>
    </row>
    <row r="20" spans="1:21" ht="22.5" customHeight="1">
      <c r="A20" s="39">
        <v>7</v>
      </c>
      <c r="B20" s="43" t="s">
        <v>32</v>
      </c>
      <c r="C20" s="9" t="s">
        <v>26</v>
      </c>
      <c r="D20" s="10">
        <f>D19*0.4</f>
        <v>191.20000000000002</v>
      </c>
      <c r="E20" s="37"/>
      <c r="F20" s="36"/>
      <c r="G20" s="35"/>
      <c r="H20" s="35"/>
      <c r="I20" s="35"/>
      <c r="J20" s="35"/>
    </row>
    <row r="21" spans="1:21" ht="19.5" customHeight="1">
      <c r="A21" s="39">
        <v>8</v>
      </c>
      <c r="B21" s="38" t="s">
        <v>31</v>
      </c>
      <c r="C21" s="9" t="s">
        <v>29</v>
      </c>
      <c r="D21" s="10">
        <v>478</v>
      </c>
      <c r="E21" s="37"/>
      <c r="F21" s="36"/>
      <c r="G21" s="35"/>
      <c r="H21" s="35"/>
      <c r="I21" s="35"/>
      <c r="J21" s="35"/>
    </row>
    <row r="22" spans="1:21" ht="27" customHeight="1">
      <c r="A22" s="39">
        <v>9</v>
      </c>
      <c r="B22" s="43" t="s">
        <v>30</v>
      </c>
      <c r="C22" s="9" t="s">
        <v>29</v>
      </c>
      <c r="D22" s="10">
        <f>D21*1.12</f>
        <v>535.36</v>
      </c>
      <c r="E22" s="37"/>
      <c r="F22" s="36"/>
      <c r="G22" s="35"/>
      <c r="H22" s="35"/>
      <c r="I22" s="35"/>
      <c r="J22" s="35"/>
    </row>
    <row r="23" spans="1:21" ht="25.5" customHeight="1">
      <c r="A23" s="39">
        <v>10</v>
      </c>
      <c r="B23" s="42" t="s">
        <v>28</v>
      </c>
      <c r="C23" s="3" t="s">
        <v>26</v>
      </c>
      <c r="D23" s="10">
        <f>D21*0.2</f>
        <v>95.600000000000009</v>
      </c>
      <c r="E23" s="37"/>
      <c r="F23" s="36"/>
      <c r="G23" s="35"/>
      <c r="H23" s="35"/>
      <c r="I23" s="35"/>
      <c r="J23" s="35"/>
    </row>
    <row r="24" spans="1:21" ht="23.25" customHeight="1">
      <c r="A24" s="39">
        <v>11</v>
      </c>
      <c r="B24" s="41" t="s">
        <v>27</v>
      </c>
      <c r="C24" s="3" t="s">
        <v>26</v>
      </c>
      <c r="D24" s="10">
        <f>D21*0.1</f>
        <v>47.800000000000004</v>
      </c>
      <c r="E24" s="37"/>
      <c r="F24" s="36"/>
      <c r="G24" s="35"/>
      <c r="H24" s="35"/>
      <c r="I24" s="35"/>
      <c r="J24" s="35"/>
    </row>
    <row r="25" spans="1:21" ht="41.25" customHeight="1">
      <c r="A25" s="39">
        <v>12</v>
      </c>
      <c r="B25" s="40" t="s">
        <v>25</v>
      </c>
      <c r="C25" s="3" t="s">
        <v>24</v>
      </c>
      <c r="D25" s="10">
        <v>1.4</v>
      </c>
      <c r="E25" s="37"/>
      <c r="F25" s="36"/>
      <c r="G25" s="35"/>
      <c r="H25" s="35"/>
      <c r="I25" s="35"/>
      <c r="J25" s="35"/>
    </row>
    <row r="26" spans="1:21" ht="36" customHeight="1">
      <c r="A26" s="39">
        <v>13</v>
      </c>
      <c r="B26" s="38" t="s">
        <v>23</v>
      </c>
      <c r="C26" s="9" t="s">
        <v>22</v>
      </c>
      <c r="D26" s="10">
        <v>1</v>
      </c>
      <c r="E26" s="37"/>
      <c r="F26" s="36"/>
      <c r="G26" s="35"/>
      <c r="H26" s="35"/>
      <c r="I26" s="35"/>
      <c r="J26" s="35"/>
    </row>
    <row r="27" spans="1:21" ht="20.100000000000001" customHeight="1">
      <c r="C27" s="114"/>
      <c r="D27" s="114"/>
    </row>
    <row r="28" spans="1:21" ht="20.100000000000001" customHeight="1">
      <c r="B28" s="1"/>
    </row>
    <row r="29" spans="1:21" ht="20.100000000000001" customHeight="1"/>
    <row r="30" spans="1:21" ht="48" customHeight="1"/>
    <row r="31" spans="1:21" ht="20.100000000000001" customHeight="1"/>
    <row r="32" spans="1:21" ht="24.7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25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5">
    <mergeCell ref="C27:D27"/>
    <mergeCell ref="A10:A12"/>
    <mergeCell ref="B10:B12"/>
    <mergeCell ref="C10:C12"/>
    <mergeCell ref="D10:D12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4"/>
  <sheetViews>
    <sheetView topLeftCell="A22" zoomScaleNormal="100" zoomScaleSheetLayoutView="100" workbookViewId="0">
      <selection activeCell="B2" sqref="B2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10.2851562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20.25" customHeight="1">
      <c r="A1" s="115" t="s">
        <v>66</v>
      </c>
      <c r="B1" s="115"/>
      <c r="C1" s="115"/>
      <c r="D1" s="115"/>
      <c r="E1" s="115"/>
      <c r="F1" s="115"/>
      <c r="G1" s="83"/>
      <c r="H1" s="83"/>
      <c r="I1" s="83"/>
    </row>
    <row r="2" spans="1:10" ht="19.5" customHeight="1">
      <c r="A2" s="83" t="s">
        <v>45</v>
      </c>
      <c r="B2" s="84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79"/>
      <c r="F3" s="78"/>
      <c r="G3" s="78"/>
      <c r="H3" s="13"/>
      <c r="I3" s="51"/>
    </row>
    <row r="4" spans="1:10" ht="15.6" customHeight="1">
      <c r="A4" s="77"/>
      <c r="B4" s="77" t="s">
        <v>44</v>
      </c>
      <c r="C4" s="76"/>
      <c r="D4" s="46"/>
      <c r="E4" s="46"/>
      <c r="F4" s="20"/>
      <c r="G4" s="30"/>
      <c r="H4" s="30"/>
      <c r="I4" s="30"/>
    </row>
    <row r="5" spans="1:10" ht="15.6" customHeight="1">
      <c r="A5" s="31"/>
      <c r="B5" s="31" t="s">
        <v>47</v>
      </c>
      <c r="C5" s="46"/>
      <c r="D5" s="46"/>
      <c r="E5" s="46"/>
      <c r="F5" s="20"/>
      <c r="G5" s="17"/>
      <c r="H5" s="17"/>
      <c r="I5" s="30"/>
    </row>
    <row r="6" spans="1:10" ht="15.6" customHeight="1">
      <c r="A6" s="31"/>
      <c r="B6" s="31" t="s">
        <v>42</v>
      </c>
      <c r="C6" s="46"/>
      <c r="D6" s="46"/>
      <c r="E6" s="46"/>
      <c r="F6" s="20"/>
      <c r="G6" s="30"/>
      <c r="H6" s="30"/>
      <c r="I6" s="17"/>
    </row>
    <row r="7" spans="1:10" ht="15.6" customHeight="1">
      <c r="A7" s="31"/>
      <c r="B7" s="31"/>
      <c r="C7" s="54"/>
      <c r="D7" s="46"/>
      <c r="E7" s="46"/>
      <c r="F7" s="20"/>
      <c r="G7" s="32"/>
      <c r="H7" s="32"/>
      <c r="I7" s="32"/>
    </row>
    <row r="8" spans="1:10" ht="15.6" customHeight="1">
      <c r="A8" s="31"/>
      <c r="B8" s="31"/>
      <c r="C8" s="54"/>
      <c r="D8" s="46"/>
      <c r="E8" s="46"/>
      <c r="F8" s="20"/>
      <c r="G8" s="30"/>
      <c r="H8" s="30"/>
      <c r="I8" s="30"/>
    </row>
    <row r="9" spans="1:10" ht="30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30" customHeight="1">
      <c r="A10" s="31"/>
      <c r="B10" s="31"/>
      <c r="C10" s="14"/>
      <c r="D10" s="31"/>
      <c r="E10" s="31"/>
      <c r="F10" s="31"/>
      <c r="G10" s="30"/>
      <c r="H10" s="30"/>
      <c r="I10" s="30"/>
    </row>
    <row r="11" spans="1:10" ht="28.5" customHeight="1">
      <c r="A11" s="112" t="s">
        <v>1</v>
      </c>
      <c r="B11" s="113" t="s">
        <v>2</v>
      </c>
      <c r="C11" s="112" t="s">
        <v>41</v>
      </c>
      <c r="D11" s="108" t="s">
        <v>0</v>
      </c>
      <c r="E11" s="36"/>
      <c r="F11" s="35"/>
      <c r="G11" s="35"/>
      <c r="H11" s="35"/>
      <c r="I11" s="35"/>
      <c r="J11" s="35"/>
    </row>
    <row r="12" spans="1:10" ht="48" customHeight="1">
      <c r="A12" s="112"/>
      <c r="B12" s="113"/>
      <c r="C12" s="112"/>
      <c r="D12" s="109"/>
      <c r="E12" s="37"/>
      <c r="F12" s="36"/>
      <c r="G12" s="35"/>
      <c r="H12" s="35"/>
      <c r="I12" s="35"/>
      <c r="J12" s="35"/>
    </row>
    <row r="13" spans="1:10" ht="21.75" customHeight="1">
      <c r="A13" s="112"/>
      <c r="B13" s="113"/>
      <c r="C13" s="112"/>
      <c r="D13" s="110"/>
      <c r="E13" s="37"/>
      <c r="F13" s="36"/>
      <c r="G13" s="35"/>
      <c r="H13" s="35"/>
      <c r="I13" s="35"/>
      <c r="J13" s="35"/>
    </row>
    <row r="14" spans="1:10" ht="23.25" customHeight="1">
      <c r="A14" s="3">
        <v>1</v>
      </c>
      <c r="B14" s="4">
        <v>2</v>
      </c>
      <c r="C14" s="3">
        <v>3</v>
      </c>
      <c r="D14" s="3">
        <v>4</v>
      </c>
      <c r="E14" s="37"/>
      <c r="F14" s="36"/>
      <c r="G14" s="35"/>
      <c r="H14" s="35"/>
      <c r="I14" s="35"/>
      <c r="J14" s="35"/>
    </row>
    <row r="15" spans="1:10" ht="35.25" customHeight="1">
      <c r="A15" s="39">
        <v>1</v>
      </c>
      <c r="B15" s="38" t="s">
        <v>40</v>
      </c>
      <c r="C15" s="9" t="s">
        <v>36</v>
      </c>
      <c r="D15" s="10">
        <v>16.8</v>
      </c>
      <c r="E15" s="37"/>
      <c r="F15" s="36"/>
      <c r="G15" s="35"/>
      <c r="H15" s="35"/>
      <c r="I15" s="35"/>
      <c r="J15" s="35"/>
    </row>
    <row r="16" spans="1:10" ht="27" customHeight="1">
      <c r="A16" s="39">
        <v>2</v>
      </c>
      <c r="B16" s="38" t="s">
        <v>39</v>
      </c>
      <c r="C16" s="9" t="s">
        <v>29</v>
      </c>
      <c r="D16" s="10">
        <v>150</v>
      </c>
      <c r="E16" s="37"/>
      <c r="F16" s="36"/>
      <c r="G16" s="35"/>
      <c r="H16" s="35"/>
      <c r="I16" s="35"/>
      <c r="J16" s="35"/>
    </row>
    <row r="17" spans="1:21" ht="42.75" customHeight="1">
      <c r="A17" s="39">
        <v>3</v>
      </c>
      <c r="B17" s="38" t="s">
        <v>38</v>
      </c>
      <c r="C17" s="9" t="s">
        <v>34</v>
      </c>
      <c r="D17" s="10">
        <f>D16*0.03</f>
        <v>4.5</v>
      </c>
      <c r="E17" s="37"/>
      <c r="F17" s="36"/>
      <c r="G17" s="35"/>
      <c r="H17" s="35"/>
      <c r="I17" s="35"/>
      <c r="J17" s="35"/>
    </row>
    <row r="18" spans="1:21" ht="24.75" customHeight="1">
      <c r="A18" s="39">
        <v>4</v>
      </c>
      <c r="B18" s="43" t="s">
        <v>37</v>
      </c>
      <c r="C18" s="9" t="s">
        <v>36</v>
      </c>
      <c r="D18" s="10">
        <f>D17*0.3</f>
        <v>1.3499999999999999</v>
      </c>
      <c r="E18" s="37"/>
      <c r="F18" s="36"/>
      <c r="G18" s="35"/>
      <c r="H18" s="35"/>
      <c r="I18" s="35"/>
      <c r="J18" s="35"/>
    </row>
    <row r="19" spans="1:21" ht="24.75" customHeight="1">
      <c r="A19" s="39">
        <v>5</v>
      </c>
      <c r="B19" s="43" t="s">
        <v>35</v>
      </c>
      <c r="C19" s="9" t="s">
        <v>34</v>
      </c>
      <c r="D19" s="10">
        <f>D17*1.21</f>
        <v>5.4450000000000003</v>
      </c>
      <c r="E19" s="37"/>
      <c r="F19" s="36"/>
      <c r="G19" s="35"/>
      <c r="H19" s="35"/>
      <c r="I19" s="35"/>
      <c r="J19" s="35"/>
    </row>
    <row r="20" spans="1:21" ht="27.75" customHeight="1">
      <c r="A20" s="39">
        <v>6</v>
      </c>
      <c r="B20" s="38" t="s">
        <v>33</v>
      </c>
      <c r="C20" s="9" t="s">
        <v>29</v>
      </c>
      <c r="D20" s="10">
        <v>2555</v>
      </c>
      <c r="E20" s="37"/>
      <c r="F20" s="36"/>
      <c r="G20" s="35"/>
      <c r="H20" s="35"/>
      <c r="I20" s="35"/>
      <c r="J20" s="35"/>
      <c r="U20" t="str">
        <f>CLEAN("ქართული")</f>
        <v>ქართული</v>
      </c>
    </row>
    <row r="21" spans="1:21" ht="22.5" customHeight="1">
      <c r="A21" s="39">
        <v>7</v>
      </c>
      <c r="B21" s="43" t="s">
        <v>32</v>
      </c>
      <c r="C21" s="9" t="s">
        <v>26</v>
      </c>
      <c r="D21" s="10">
        <f>D20*0.4</f>
        <v>1022</v>
      </c>
      <c r="E21" s="37"/>
      <c r="F21" s="36"/>
      <c r="G21" s="35"/>
      <c r="H21" s="35"/>
      <c r="I21" s="35"/>
      <c r="J21" s="35"/>
    </row>
    <row r="22" spans="1:21" ht="19.5" customHeight="1">
      <c r="A22" s="39">
        <v>8</v>
      </c>
      <c r="B22" s="38" t="s">
        <v>31</v>
      </c>
      <c r="C22" s="9" t="s">
        <v>29</v>
      </c>
      <c r="D22" s="10">
        <v>2555</v>
      </c>
      <c r="E22" s="37"/>
      <c r="F22" s="36"/>
      <c r="G22" s="35"/>
      <c r="H22" s="35"/>
      <c r="I22" s="35"/>
      <c r="J22" s="35"/>
    </row>
    <row r="23" spans="1:21" ht="27" customHeight="1">
      <c r="A23" s="39">
        <v>9</v>
      </c>
      <c r="B23" s="43" t="s">
        <v>30</v>
      </c>
      <c r="C23" s="9" t="s">
        <v>29</v>
      </c>
      <c r="D23" s="10">
        <f>D22*1.12</f>
        <v>2861.6000000000004</v>
      </c>
      <c r="E23" s="37"/>
      <c r="F23" s="36"/>
      <c r="G23" s="35"/>
      <c r="H23" s="35"/>
      <c r="I23" s="35"/>
      <c r="J23" s="35"/>
    </row>
    <row r="24" spans="1:21" ht="25.5" customHeight="1">
      <c r="A24" s="39">
        <v>10</v>
      </c>
      <c r="B24" s="42" t="s">
        <v>28</v>
      </c>
      <c r="C24" s="3" t="s">
        <v>26</v>
      </c>
      <c r="D24" s="10">
        <f>D22*0.2</f>
        <v>511</v>
      </c>
      <c r="E24" s="37"/>
      <c r="F24" s="36"/>
      <c r="G24" s="35"/>
      <c r="H24" s="35"/>
      <c r="I24" s="35"/>
      <c r="J24" s="35"/>
    </row>
    <row r="25" spans="1:21" ht="23.25" customHeight="1">
      <c r="A25" s="39">
        <v>11</v>
      </c>
      <c r="B25" s="41" t="s">
        <v>27</v>
      </c>
      <c r="C25" s="3" t="s">
        <v>26</v>
      </c>
      <c r="D25" s="10">
        <f>D22*0.1</f>
        <v>255.5</v>
      </c>
      <c r="E25" s="37"/>
      <c r="F25" s="36"/>
      <c r="G25" s="35"/>
      <c r="H25" s="35"/>
      <c r="I25" s="35"/>
      <c r="J25" s="35"/>
    </row>
    <row r="26" spans="1:21" ht="41.25" customHeight="1">
      <c r="A26" s="39">
        <v>12</v>
      </c>
      <c r="B26" s="40" t="s">
        <v>25</v>
      </c>
      <c r="C26" s="3" t="s">
        <v>24</v>
      </c>
      <c r="D26" s="10">
        <v>5.8</v>
      </c>
      <c r="E26" s="37"/>
      <c r="F26" s="36"/>
      <c r="G26" s="35"/>
      <c r="H26" s="35"/>
      <c r="I26" s="35"/>
      <c r="J26" s="35"/>
    </row>
    <row r="27" spans="1:21" ht="36" customHeight="1">
      <c r="A27" s="39">
        <v>13</v>
      </c>
      <c r="B27" s="38" t="s">
        <v>23</v>
      </c>
      <c r="C27" s="9" t="s">
        <v>22</v>
      </c>
      <c r="D27" s="10">
        <v>4</v>
      </c>
      <c r="E27" s="37"/>
      <c r="F27" s="36"/>
      <c r="G27" s="35"/>
      <c r="H27" s="35"/>
      <c r="I27" s="35"/>
      <c r="J27" s="35"/>
    </row>
    <row r="28" spans="1:21" ht="20.100000000000001" customHeight="1"/>
    <row r="29" spans="1:21" ht="20.100000000000001" customHeight="1"/>
    <row r="30" spans="1:21" ht="48" customHeight="1"/>
    <row r="31" spans="1:21" ht="20.100000000000001" customHeight="1"/>
    <row r="32" spans="1:21" ht="24.75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25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5">
    <mergeCell ref="D11:D13"/>
    <mergeCell ref="A11:A13"/>
    <mergeCell ref="B11:B13"/>
    <mergeCell ref="C11:C13"/>
    <mergeCell ref="A1:F1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4"/>
  <sheetViews>
    <sheetView topLeftCell="A13" zoomScaleNormal="100" zoomScaleSheetLayoutView="100" workbookViewId="0">
      <selection activeCell="B5" sqref="B5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10.2851562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37.5" customHeight="1">
      <c r="A1" s="83" t="s">
        <v>58</v>
      </c>
      <c r="B1" s="89" t="s">
        <v>70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79"/>
      <c r="F3" s="78"/>
      <c r="G3" s="78"/>
      <c r="H3" s="13"/>
      <c r="I3" s="51"/>
    </row>
    <row r="4" spans="1:10" ht="15.6" customHeight="1">
      <c r="A4" s="77"/>
      <c r="B4" s="77" t="s">
        <v>44</v>
      </c>
      <c r="C4" s="80"/>
      <c r="D4" s="46"/>
      <c r="E4" s="46"/>
      <c r="F4" s="20"/>
      <c r="G4" s="30"/>
      <c r="H4" s="30"/>
      <c r="I4" s="30"/>
    </row>
    <row r="5" spans="1:10" ht="15.6" customHeight="1">
      <c r="A5" s="31"/>
      <c r="B5" s="31" t="s">
        <v>47</v>
      </c>
      <c r="C5" s="16"/>
      <c r="D5" s="46"/>
      <c r="E5" s="46"/>
      <c r="F5" s="20"/>
      <c r="G5" s="17"/>
      <c r="H5" s="17"/>
      <c r="I5" s="30"/>
    </row>
    <row r="6" spans="1:10" ht="15.6" customHeight="1">
      <c r="A6" s="31"/>
      <c r="B6" s="31" t="s">
        <v>42</v>
      </c>
      <c r="C6" s="16"/>
      <c r="D6" s="46"/>
      <c r="E6" s="46"/>
      <c r="F6" s="20"/>
      <c r="G6" s="30"/>
      <c r="H6" s="30"/>
      <c r="I6" s="17"/>
    </row>
    <row r="7" spans="1:10" ht="15.6" customHeight="1">
      <c r="A7" s="31"/>
      <c r="B7" s="31"/>
      <c r="C7" s="14"/>
      <c r="D7" s="46"/>
      <c r="E7" s="46"/>
      <c r="F7" s="20"/>
      <c r="G7" s="32"/>
      <c r="H7" s="32"/>
      <c r="I7" s="32"/>
    </row>
    <row r="8" spans="1:10" ht="15.6" customHeight="1">
      <c r="A8" s="31"/>
      <c r="B8" s="31"/>
      <c r="C8" s="14"/>
      <c r="D8" s="46"/>
      <c r="E8" s="46"/>
      <c r="F8" s="20"/>
      <c r="G8" s="30"/>
      <c r="H8" s="30"/>
      <c r="I8" s="30"/>
    </row>
    <row r="9" spans="1:10" ht="30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30" customHeight="1">
      <c r="A10" s="31"/>
      <c r="B10" s="31"/>
      <c r="C10" s="14"/>
      <c r="D10" s="31"/>
      <c r="E10" s="31"/>
      <c r="F10" s="31"/>
      <c r="G10" s="30"/>
      <c r="H10" s="30"/>
      <c r="I10" s="30"/>
    </row>
    <row r="11" spans="1:10" ht="28.5" customHeight="1">
      <c r="A11" s="112" t="s">
        <v>1</v>
      </c>
      <c r="B11" s="113" t="s">
        <v>2</v>
      </c>
      <c r="C11" s="112" t="s">
        <v>41</v>
      </c>
      <c r="D11" s="108" t="s">
        <v>0</v>
      </c>
      <c r="E11" s="36"/>
      <c r="F11" s="35"/>
      <c r="G11" s="35"/>
      <c r="H11" s="35"/>
      <c r="I11" s="35"/>
      <c r="J11" s="35"/>
    </row>
    <row r="12" spans="1:10" ht="48" customHeight="1">
      <c r="A12" s="112"/>
      <c r="B12" s="113"/>
      <c r="C12" s="112"/>
      <c r="D12" s="109"/>
      <c r="E12" s="37"/>
      <c r="F12" s="36"/>
      <c r="G12" s="35"/>
      <c r="H12" s="35"/>
      <c r="I12" s="35"/>
      <c r="J12" s="35"/>
    </row>
    <row r="13" spans="1:10" ht="21.75" customHeight="1">
      <c r="A13" s="112"/>
      <c r="B13" s="113"/>
      <c r="C13" s="112"/>
      <c r="D13" s="110"/>
      <c r="E13" s="37"/>
      <c r="F13" s="36"/>
      <c r="G13" s="35"/>
      <c r="H13" s="35"/>
      <c r="I13" s="35"/>
      <c r="J13" s="35"/>
    </row>
    <row r="14" spans="1:10" ht="23.25" customHeight="1">
      <c r="A14" s="3">
        <v>1</v>
      </c>
      <c r="B14" s="4">
        <v>2</v>
      </c>
      <c r="C14" s="3">
        <v>3</v>
      </c>
      <c r="D14" s="3">
        <v>4</v>
      </c>
      <c r="E14" s="37"/>
      <c r="F14" s="36"/>
      <c r="G14" s="35"/>
      <c r="H14" s="35"/>
      <c r="I14" s="35"/>
      <c r="J14" s="35"/>
    </row>
    <row r="15" spans="1:10" ht="26.45" customHeight="1">
      <c r="A15" s="39">
        <v>1</v>
      </c>
      <c r="B15" s="38" t="s">
        <v>40</v>
      </c>
      <c r="C15" s="9" t="s">
        <v>36</v>
      </c>
      <c r="D15" s="10">
        <v>3.8</v>
      </c>
      <c r="E15" s="37"/>
      <c r="F15" s="36"/>
      <c r="G15" s="35"/>
      <c r="H15" s="35"/>
      <c r="I15" s="35"/>
      <c r="J15" s="35"/>
    </row>
    <row r="16" spans="1:10" ht="27" customHeight="1">
      <c r="A16" s="39">
        <v>2</v>
      </c>
      <c r="B16" s="38" t="s">
        <v>39</v>
      </c>
      <c r="C16" s="9" t="s">
        <v>29</v>
      </c>
      <c r="D16" s="10">
        <v>35</v>
      </c>
      <c r="E16" s="37"/>
      <c r="F16" s="36"/>
      <c r="G16" s="35"/>
      <c r="H16" s="35"/>
      <c r="I16" s="35"/>
      <c r="J16" s="35"/>
    </row>
    <row r="17" spans="1:21" ht="22.15" customHeight="1">
      <c r="A17" s="39">
        <v>3</v>
      </c>
      <c r="B17" s="38" t="s">
        <v>38</v>
      </c>
      <c r="C17" s="9" t="s">
        <v>34</v>
      </c>
      <c r="D17" s="10">
        <f>D16*0.03</f>
        <v>1.05</v>
      </c>
      <c r="E17" s="37"/>
      <c r="F17" s="36"/>
      <c r="G17" s="35"/>
      <c r="H17" s="35"/>
      <c r="I17" s="35"/>
      <c r="J17" s="35"/>
    </row>
    <row r="18" spans="1:21" ht="18.600000000000001" customHeight="1">
      <c r="A18" s="39">
        <v>4</v>
      </c>
      <c r="B18" s="43" t="s">
        <v>37</v>
      </c>
      <c r="C18" s="9" t="s">
        <v>36</v>
      </c>
      <c r="D18" s="10">
        <f>D17*0.3</f>
        <v>0.315</v>
      </c>
      <c r="E18" s="37"/>
      <c r="F18" s="36"/>
      <c r="G18" s="35"/>
      <c r="H18" s="35"/>
      <c r="I18" s="35"/>
      <c r="J18" s="35"/>
    </row>
    <row r="19" spans="1:21" ht="21" customHeight="1">
      <c r="A19" s="39">
        <v>5</v>
      </c>
      <c r="B19" s="43" t="s">
        <v>35</v>
      </c>
      <c r="C19" s="9" t="s">
        <v>34</v>
      </c>
      <c r="D19" s="10">
        <f>D17*1.21</f>
        <v>1.2705</v>
      </c>
      <c r="E19" s="37"/>
      <c r="F19" s="36"/>
      <c r="G19" s="35"/>
      <c r="H19" s="35"/>
      <c r="I19" s="35"/>
      <c r="J19" s="35"/>
    </row>
    <row r="20" spans="1:21" ht="27.75" customHeight="1">
      <c r="A20" s="39">
        <v>6</v>
      </c>
      <c r="B20" s="38" t="s">
        <v>33</v>
      </c>
      <c r="C20" s="9" t="s">
        <v>29</v>
      </c>
      <c r="D20" s="82">
        <v>225</v>
      </c>
      <c r="E20" s="37"/>
      <c r="F20" s="36"/>
      <c r="G20" s="35"/>
      <c r="H20" s="35"/>
      <c r="I20" s="35"/>
      <c r="J20" s="35"/>
      <c r="U20" t="str">
        <f>CLEAN("ქართული")</f>
        <v>ქართული</v>
      </c>
    </row>
    <row r="21" spans="1:21" ht="22.5" customHeight="1">
      <c r="A21" s="39">
        <v>7</v>
      </c>
      <c r="B21" s="43" t="s">
        <v>32</v>
      </c>
      <c r="C21" s="9" t="s">
        <v>26</v>
      </c>
      <c r="D21" s="10">
        <f>D20*0.4</f>
        <v>90</v>
      </c>
      <c r="E21" s="37"/>
      <c r="F21" s="36"/>
      <c r="G21" s="35"/>
      <c r="H21" s="35"/>
      <c r="I21" s="35"/>
      <c r="J21" s="35"/>
    </row>
    <row r="22" spans="1:21" ht="19.5" customHeight="1">
      <c r="A22" s="39">
        <v>8</v>
      </c>
      <c r="B22" s="38" t="s">
        <v>31</v>
      </c>
      <c r="C22" s="9" t="s">
        <v>29</v>
      </c>
      <c r="D22" s="10">
        <v>225</v>
      </c>
      <c r="E22" s="37"/>
      <c r="F22" s="36"/>
      <c r="G22" s="35"/>
      <c r="H22" s="35"/>
      <c r="I22" s="35"/>
      <c r="J22" s="35"/>
    </row>
    <row r="23" spans="1:21" ht="27" customHeight="1">
      <c r="A23" s="39">
        <v>9</v>
      </c>
      <c r="B23" s="43" t="s">
        <v>30</v>
      </c>
      <c r="C23" s="9" t="s">
        <v>29</v>
      </c>
      <c r="D23" s="10">
        <f>D22*1.12</f>
        <v>252.00000000000003</v>
      </c>
      <c r="E23" s="37"/>
      <c r="F23" s="36"/>
      <c r="G23" s="35"/>
      <c r="H23" s="35"/>
      <c r="I23" s="35"/>
      <c r="J23" s="35"/>
    </row>
    <row r="24" spans="1:21" ht="25.5" customHeight="1">
      <c r="A24" s="39">
        <v>10</v>
      </c>
      <c r="B24" s="42" t="s">
        <v>28</v>
      </c>
      <c r="C24" s="3" t="s">
        <v>26</v>
      </c>
      <c r="D24" s="10">
        <f>D22*0.2</f>
        <v>45</v>
      </c>
      <c r="E24" s="37"/>
      <c r="F24" s="36"/>
      <c r="G24" s="35"/>
      <c r="H24" s="35"/>
      <c r="I24" s="35"/>
      <c r="J24" s="35"/>
    </row>
    <row r="25" spans="1:21" ht="23.25" customHeight="1">
      <c r="A25" s="39">
        <v>11</v>
      </c>
      <c r="B25" s="41" t="s">
        <v>27</v>
      </c>
      <c r="C25" s="3" t="s">
        <v>26</v>
      </c>
      <c r="D25" s="10">
        <f>D22*0.1</f>
        <v>22.5</v>
      </c>
      <c r="E25" s="37"/>
      <c r="F25" s="36"/>
      <c r="G25" s="35"/>
      <c r="H25" s="35"/>
      <c r="I25" s="35"/>
      <c r="J25" s="35"/>
    </row>
    <row r="26" spans="1:21" ht="24.6" customHeight="1">
      <c r="A26" s="39">
        <v>12</v>
      </c>
      <c r="B26" s="81" t="s">
        <v>57</v>
      </c>
      <c r="C26" s="3" t="s">
        <v>52</v>
      </c>
      <c r="D26" s="10">
        <v>37.5</v>
      </c>
      <c r="E26" s="37"/>
      <c r="F26" s="36"/>
      <c r="G26" s="35"/>
      <c r="H26" s="35"/>
      <c r="I26" s="35"/>
      <c r="J26" s="35"/>
    </row>
    <row r="27" spans="1:21" ht="18" customHeight="1">
      <c r="A27" s="39">
        <v>13</v>
      </c>
      <c r="B27" s="41" t="s">
        <v>51</v>
      </c>
      <c r="C27" s="9" t="s">
        <v>29</v>
      </c>
      <c r="D27" s="10">
        <v>12.2</v>
      </c>
      <c r="E27" s="37"/>
      <c r="F27" s="36"/>
      <c r="G27" s="35"/>
      <c r="H27" s="35"/>
      <c r="I27" s="35"/>
      <c r="J27" s="35"/>
    </row>
    <row r="28" spans="1:21" ht="20.100000000000001" customHeight="1">
      <c r="A28" s="39">
        <v>14</v>
      </c>
      <c r="B28" s="41" t="s">
        <v>56</v>
      </c>
      <c r="C28" s="9" t="s">
        <v>34</v>
      </c>
      <c r="D28" s="10">
        <v>0.1</v>
      </c>
    </row>
    <row r="29" spans="1:21" ht="20.100000000000001" customHeight="1">
      <c r="A29" s="39">
        <v>15</v>
      </c>
      <c r="B29" s="41" t="s">
        <v>55</v>
      </c>
      <c r="C29" s="9" t="s">
        <v>54</v>
      </c>
      <c r="D29" s="10">
        <v>75</v>
      </c>
    </row>
    <row r="30" spans="1:21" ht="24.6" customHeight="1">
      <c r="A30" s="39">
        <v>16</v>
      </c>
      <c r="B30" s="81" t="s">
        <v>53</v>
      </c>
      <c r="C30" s="3" t="s">
        <v>52</v>
      </c>
      <c r="D30" s="10">
        <v>10</v>
      </c>
    </row>
    <row r="31" spans="1:21" ht="20.100000000000001" customHeight="1">
      <c r="A31" s="39">
        <v>17</v>
      </c>
      <c r="B31" s="41" t="s">
        <v>51</v>
      </c>
      <c r="C31" s="9" t="s">
        <v>29</v>
      </c>
      <c r="D31" s="10">
        <v>4</v>
      </c>
    </row>
    <row r="32" spans="1:21" ht="24.75" customHeight="1">
      <c r="A32" s="39">
        <v>18</v>
      </c>
      <c r="B32" s="40" t="s">
        <v>25</v>
      </c>
      <c r="C32" s="3" t="s">
        <v>24</v>
      </c>
      <c r="D32" s="10">
        <v>2.5</v>
      </c>
    </row>
    <row r="33" spans="1:4" ht="20.100000000000001" customHeight="1">
      <c r="A33" s="39">
        <v>19</v>
      </c>
      <c r="B33" s="38" t="s">
        <v>23</v>
      </c>
      <c r="C33" s="9" t="s">
        <v>22</v>
      </c>
      <c r="D33" s="10">
        <v>4</v>
      </c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25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4">
    <mergeCell ref="D11:D13"/>
    <mergeCell ref="A11:A13"/>
    <mergeCell ref="B11:B13"/>
    <mergeCell ref="C11:C13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topLeftCell="A28" zoomScaleNormal="100" zoomScaleSheetLayoutView="100" workbookViewId="0">
      <selection activeCell="A3" sqref="A3:D3"/>
    </sheetView>
  </sheetViews>
  <sheetFormatPr defaultRowHeight="12.75"/>
  <cols>
    <col min="1" max="1" width="7.140625" customWidth="1"/>
    <col min="2" max="2" width="96.7109375" customWidth="1"/>
    <col min="3" max="3" width="14.7109375" customWidth="1"/>
    <col min="4" max="4" width="11" customWidth="1"/>
    <col min="5" max="5" width="10.2851562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34.5" customHeight="1">
      <c r="A1" s="83" t="s">
        <v>60</v>
      </c>
      <c r="B1" s="89" t="s">
        <v>71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118"/>
      <c r="B3" s="118"/>
      <c r="C3" s="118"/>
      <c r="D3" s="118"/>
      <c r="E3" s="52"/>
      <c r="F3" s="111"/>
      <c r="G3" s="111"/>
      <c r="H3" s="13"/>
      <c r="I3" s="51"/>
    </row>
    <row r="4" spans="1:10" ht="15.6" customHeight="1">
      <c r="A4" s="77"/>
      <c r="B4" s="77" t="s">
        <v>44</v>
      </c>
      <c r="C4" s="80"/>
      <c r="D4" s="116"/>
      <c r="E4" s="116"/>
      <c r="F4" s="31"/>
      <c r="G4" s="30"/>
      <c r="H4" s="30"/>
      <c r="I4" s="30"/>
    </row>
    <row r="5" spans="1:10" ht="15.6" customHeight="1">
      <c r="A5" s="31"/>
      <c r="B5" s="31" t="s">
        <v>47</v>
      </c>
      <c r="C5" s="16"/>
      <c r="D5" s="116"/>
      <c r="E5" s="116"/>
      <c r="F5" s="31"/>
      <c r="G5" s="117"/>
      <c r="H5" s="117"/>
      <c r="I5" s="30"/>
    </row>
    <row r="6" spans="1:10" ht="15.6" customHeight="1">
      <c r="A6" s="31"/>
      <c r="B6" s="31" t="s">
        <v>42</v>
      </c>
      <c r="C6" s="16"/>
      <c r="D6" s="116"/>
      <c r="E6" s="116"/>
      <c r="F6" s="31"/>
      <c r="G6" s="30"/>
      <c r="H6" s="30"/>
      <c r="I6" s="17"/>
    </row>
    <row r="7" spans="1:10" ht="15.6" customHeight="1">
      <c r="A7" s="31"/>
      <c r="B7" s="31"/>
      <c r="C7" s="14"/>
      <c r="D7" s="116"/>
      <c r="E7" s="116"/>
      <c r="F7" s="31"/>
      <c r="G7" s="32"/>
      <c r="H7" s="32"/>
      <c r="I7" s="32"/>
    </row>
    <row r="8" spans="1:10" ht="15.6" customHeight="1">
      <c r="A8" s="31"/>
      <c r="B8" s="31"/>
      <c r="C8" s="14"/>
      <c r="D8" s="116"/>
      <c r="E8" s="116"/>
      <c r="F8" s="31"/>
      <c r="G8" s="30"/>
      <c r="H8" s="30"/>
      <c r="I8" s="30"/>
    </row>
    <row r="9" spans="1:10" ht="30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30" customHeight="1">
      <c r="A10" s="31"/>
      <c r="B10" s="31"/>
      <c r="C10" s="14"/>
      <c r="D10" s="31"/>
      <c r="E10" s="31"/>
      <c r="F10" s="31"/>
      <c r="G10" s="30"/>
      <c r="H10" s="30"/>
      <c r="I10" s="30"/>
    </row>
    <row r="11" spans="1:10" ht="28.5" customHeight="1">
      <c r="A11" s="112" t="s">
        <v>1</v>
      </c>
      <c r="B11" s="113" t="s">
        <v>2</v>
      </c>
      <c r="C11" s="112" t="s">
        <v>41</v>
      </c>
      <c r="D11" s="108" t="s">
        <v>0</v>
      </c>
      <c r="E11" s="36"/>
      <c r="F11" s="35"/>
      <c r="G11" s="35"/>
      <c r="H11" s="35"/>
      <c r="I11" s="35"/>
      <c r="J11" s="35"/>
    </row>
    <row r="12" spans="1:10" ht="48" customHeight="1">
      <c r="A12" s="112"/>
      <c r="B12" s="113"/>
      <c r="C12" s="112"/>
      <c r="D12" s="109"/>
      <c r="E12" s="37"/>
      <c r="F12" s="36"/>
      <c r="G12" s="35"/>
      <c r="H12" s="35"/>
      <c r="I12" s="35"/>
      <c r="J12" s="35"/>
    </row>
    <row r="13" spans="1:10" ht="21.75" customHeight="1">
      <c r="A13" s="112"/>
      <c r="B13" s="113"/>
      <c r="C13" s="112"/>
      <c r="D13" s="110"/>
      <c r="E13" s="37"/>
      <c r="F13" s="36"/>
      <c r="G13" s="35"/>
      <c r="H13" s="35"/>
      <c r="I13" s="35"/>
      <c r="J13" s="35"/>
    </row>
    <row r="14" spans="1:10" ht="23.25" customHeight="1">
      <c r="A14" s="3">
        <v>1</v>
      </c>
      <c r="B14" s="4">
        <v>2</v>
      </c>
      <c r="C14" s="3">
        <v>3</v>
      </c>
      <c r="D14" s="3">
        <v>4</v>
      </c>
      <c r="E14" s="37"/>
      <c r="F14" s="36"/>
      <c r="G14" s="35"/>
      <c r="H14" s="35"/>
      <c r="I14" s="35"/>
      <c r="J14" s="35"/>
    </row>
    <row r="15" spans="1:10" ht="26.45" customHeight="1">
      <c r="A15" s="39">
        <v>1</v>
      </c>
      <c r="B15" s="38" t="s">
        <v>40</v>
      </c>
      <c r="C15" s="9" t="s">
        <v>36</v>
      </c>
      <c r="D15" s="10">
        <v>4.5</v>
      </c>
      <c r="E15" s="37"/>
      <c r="F15" s="36"/>
      <c r="G15" s="35"/>
      <c r="H15" s="35"/>
      <c r="I15" s="35"/>
      <c r="J15" s="35"/>
    </row>
    <row r="16" spans="1:10" ht="27" customHeight="1">
      <c r="A16" s="39">
        <v>2</v>
      </c>
      <c r="B16" s="38" t="s">
        <v>39</v>
      </c>
      <c r="C16" s="9" t="s">
        <v>29</v>
      </c>
      <c r="D16" s="10">
        <v>45</v>
      </c>
      <c r="E16" s="37"/>
      <c r="F16" s="36"/>
      <c r="G16" s="35"/>
      <c r="H16" s="35"/>
      <c r="I16" s="35"/>
      <c r="J16" s="35"/>
    </row>
    <row r="17" spans="1:21" ht="22.15" customHeight="1">
      <c r="A17" s="39">
        <v>3</v>
      </c>
      <c r="B17" s="38" t="s">
        <v>38</v>
      </c>
      <c r="C17" s="9" t="s">
        <v>34</v>
      </c>
      <c r="D17" s="10">
        <f>D16*0.03</f>
        <v>1.3499999999999999</v>
      </c>
      <c r="E17" s="37"/>
      <c r="F17" s="36"/>
      <c r="G17" s="35"/>
      <c r="H17" s="35"/>
      <c r="I17" s="35"/>
      <c r="J17" s="35"/>
    </row>
    <row r="18" spans="1:21" ht="18.600000000000001" customHeight="1">
      <c r="A18" s="39">
        <v>4</v>
      </c>
      <c r="B18" s="43" t="s">
        <v>37</v>
      </c>
      <c r="C18" s="9" t="s">
        <v>36</v>
      </c>
      <c r="D18" s="10">
        <f>D17*0.3</f>
        <v>0.40499999999999997</v>
      </c>
      <c r="E18" s="37"/>
      <c r="F18" s="36"/>
      <c r="G18" s="35"/>
      <c r="H18" s="35"/>
      <c r="I18" s="35"/>
      <c r="J18" s="35"/>
    </row>
    <row r="19" spans="1:21" ht="21" customHeight="1">
      <c r="A19" s="39">
        <v>5</v>
      </c>
      <c r="B19" s="43" t="s">
        <v>35</v>
      </c>
      <c r="C19" s="9" t="s">
        <v>34</v>
      </c>
      <c r="D19" s="10">
        <f>D17*1.21</f>
        <v>1.6334999999999997</v>
      </c>
      <c r="E19" s="37"/>
      <c r="F19" s="36"/>
      <c r="G19" s="35"/>
      <c r="H19" s="35"/>
      <c r="I19" s="35"/>
      <c r="J19" s="35"/>
    </row>
    <row r="20" spans="1:21" ht="27.75" customHeight="1">
      <c r="A20" s="39">
        <v>6</v>
      </c>
      <c r="B20" s="38" t="s">
        <v>33</v>
      </c>
      <c r="C20" s="9" t="s">
        <v>29</v>
      </c>
      <c r="D20" s="82">
        <v>182</v>
      </c>
      <c r="E20" s="37"/>
      <c r="F20" s="36"/>
      <c r="G20" s="35"/>
      <c r="H20" s="35"/>
      <c r="I20" s="35"/>
      <c r="J20" s="35"/>
      <c r="U20" t="str">
        <f>CLEAN("ქართული")</f>
        <v>ქართული</v>
      </c>
    </row>
    <row r="21" spans="1:21" ht="22.5" customHeight="1">
      <c r="A21" s="39">
        <v>7</v>
      </c>
      <c r="B21" s="43" t="s">
        <v>32</v>
      </c>
      <c r="C21" s="9" t="s">
        <v>26</v>
      </c>
      <c r="D21" s="10">
        <f>D20*0.4</f>
        <v>72.8</v>
      </c>
      <c r="E21" s="37"/>
      <c r="F21" s="36"/>
      <c r="G21" s="35"/>
      <c r="H21" s="35"/>
      <c r="I21" s="35"/>
      <c r="J21" s="35"/>
    </row>
    <row r="22" spans="1:21" ht="19.5" customHeight="1">
      <c r="A22" s="39">
        <v>8</v>
      </c>
      <c r="B22" s="38" t="s">
        <v>31</v>
      </c>
      <c r="C22" s="9" t="s">
        <v>29</v>
      </c>
      <c r="D22" s="10">
        <v>182</v>
      </c>
      <c r="E22" s="37"/>
      <c r="F22" s="36"/>
      <c r="G22" s="35"/>
      <c r="H22" s="35"/>
      <c r="I22" s="35"/>
      <c r="J22" s="35"/>
    </row>
    <row r="23" spans="1:21" ht="27" customHeight="1">
      <c r="A23" s="39">
        <v>9</v>
      </c>
      <c r="B23" s="43" t="s">
        <v>30</v>
      </c>
      <c r="C23" s="9" t="s">
        <v>29</v>
      </c>
      <c r="D23" s="10">
        <f>D22*1.12</f>
        <v>203.84000000000003</v>
      </c>
      <c r="E23" s="37"/>
      <c r="F23" s="36"/>
      <c r="G23" s="35"/>
      <c r="H23" s="35"/>
      <c r="I23" s="35"/>
      <c r="J23" s="35"/>
    </row>
    <row r="24" spans="1:21" ht="25.5" customHeight="1">
      <c r="A24" s="39">
        <v>10</v>
      </c>
      <c r="B24" s="42" t="s">
        <v>28</v>
      </c>
      <c r="C24" s="3" t="s">
        <v>26</v>
      </c>
      <c r="D24" s="10">
        <f>D22*0.2</f>
        <v>36.4</v>
      </c>
      <c r="E24" s="37"/>
      <c r="F24" s="36"/>
      <c r="G24" s="35"/>
      <c r="H24" s="35"/>
      <c r="I24" s="35"/>
      <c r="J24" s="35"/>
    </row>
    <row r="25" spans="1:21" ht="23.25" customHeight="1">
      <c r="A25" s="39">
        <v>11</v>
      </c>
      <c r="B25" s="41" t="s">
        <v>27</v>
      </c>
      <c r="C25" s="3" t="s">
        <v>26</v>
      </c>
      <c r="D25" s="10">
        <f>D22*0.1</f>
        <v>18.2</v>
      </c>
      <c r="E25" s="37"/>
      <c r="F25" s="36"/>
      <c r="G25" s="35"/>
      <c r="H25" s="35"/>
      <c r="I25" s="35"/>
      <c r="J25" s="35"/>
    </row>
    <row r="26" spans="1:21" ht="24.6" customHeight="1">
      <c r="A26" s="39">
        <v>12</v>
      </c>
      <c r="B26" s="81" t="s">
        <v>59</v>
      </c>
      <c r="C26" s="3" t="s">
        <v>52</v>
      </c>
      <c r="D26" s="10">
        <v>27.4</v>
      </c>
      <c r="E26" s="37"/>
      <c r="F26" s="36"/>
      <c r="G26" s="35"/>
      <c r="H26" s="35"/>
      <c r="I26" s="35"/>
      <c r="J26" s="35"/>
    </row>
    <row r="27" spans="1:21" ht="18" customHeight="1">
      <c r="A27" s="39">
        <v>13</v>
      </c>
      <c r="B27" s="41" t="s">
        <v>51</v>
      </c>
      <c r="C27" s="9" t="s">
        <v>29</v>
      </c>
      <c r="D27" s="10">
        <f>D26*0.33</f>
        <v>9.0419999999999998</v>
      </c>
      <c r="E27" s="37"/>
      <c r="F27" s="36"/>
      <c r="G27" s="35"/>
      <c r="H27" s="35"/>
      <c r="I27" s="35"/>
      <c r="J27" s="35"/>
    </row>
    <row r="28" spans="1:21" ht="20.100000000000001" customHeight="1">
      <c r="A28" s="39">
        <v>14</v>
      </c>
      <c r="B28" s="41" t="s">
        <v>56</v>
      </c>
      <c r="C28" s="9" t="s">
        <v>34</v>
      </c>
      <c r="D28" s="10">
        <v>0.1</v>
      </c>
    </row>
    <row r="29" spans="1:21" ht="20.100000000000001" customHeight="1">
      <c r="A29" s="39">
        <v>15</v>
      </c>
      <c r="B29" s="41" t="s">
        <v>55</v>
      </c>
      <c r="C29" s="9" t="s">
        <v>54</v>
      </c>
      <c r="D29" s="10">
        <v>56</v>
      </c>
    </row>
    <row r="30" spans="1:21" ht="24.6" customHeight="1">
      <c r="A30" s="39">
        <v>16</v>
      </c>
      <c r="B30" s="81" t="s">
        <v>53</v>
      </c>
      <c r="C30" s="3" t="s">
        <v>52</v>
      </c>
      <c r="D30" s="10">
        <v>25</v>
      </c>
    </row>
    <row r="31" spans="1:21" ht="20.100000000000001" customHeight="1">
      <c r="A31" s="39">
        <v>17</v>
      </c>
      <c r="B31" s="41" t="s">
        <v>51</v>
      </c>
      <c r="C31" s="9" t="s">
        <v>29</v>
      </c>
      <c r="D31" s="10">
        <f>D30*0.4</f>
        <v>10</v>
      </c>
    </row>
    <row r="32" spans="1:21" ht="24.75" customHeight="1">
      <c r="A32" s="39">
        <v>18</v>
      </c>
      <c r="B32" s="40" t="s">
        <v>25</v>
      </c>
      <c r="C32" s="3" t="s">
        <v>24</v>
      </c>
      <c r="D32" s="10">
        <v>2.5</v>
      </c>
    </row>
    <row r="33" spans="1:4" ht="20.100000000000001" customHeight="1">
      <c r="A33" s="39">
        <v>19</v>
      </c>
      <c r="B33" s="38" t="s">
        <v>23</v>
      </c>
      <c r="C33" s="9" t="s">
        <v>22</v>
      </c>
      <c r="D33" s="10">
        <v>4</v>
      </c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25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12">
    <mergeCell ref="F3:G3"/>
    <mergeCell ref="A11:A13"/>
    <mergeCell ref="B11:B13"/>
    <mergeCell ref="C11:C13"/>
    <mergeCell ref="D4:E4"/>
    <mergeCell ref="D5:E5"/>
    <mergeCell ref="G5:H5"/>
    <mergeCell ref="D6:E6"/>
    <mergeCell ref="D7:E7"/>
    <mergeCell ref="D8:E8"/>
    <mergeCell ref="D11:D13"/>
    <mergeCell ref="A3:D3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4"/>
  <sheetViews>
    <sheetView topLeftCell="A25" zoomScaleNormal="100" zoomScaleSheetLayoutView="100" workbookViewId="0">
      <selection activeCell="H26" sqref="H26"/>
    </sheetView>
  </sheetViews>
  <sheetFormatPr defaultRowHeight="12.75"/>
  <cols>
    <col min="1" max="1" width="7.140625" customWidth="1"/>
    <col min="2" max="2" width="96.7109375" customWidth="1"/>
    <col min="3" max="3" width="14.5703125" customWidth="1"/>
    <col min="4" max="4" width="11" customWidth="1"/>
    <col min="5" max="5" width="10.28515625" customWidth="1"/>
    <col min="6" max="6" width="8.5703125" customWidth="1"/>
    <col min="7" max="7" width="9.7109375" customWidth="1"/>
    <col min="8" max="8" width="11.85546875" customWidth="1"/>
    <col min="9" max="9" width="19.42578125" customWidth="1"/>
  </cols>
  <sheetData>
    <row r="1" spans="1:10" ht="39" customHeight="1">
      <c r="A1" s="83" t="s">
        <v>61</v>
      </c>
      <c r="B1" s="90" t="s">
        <v>67</v>
      </c>
      <c r="C1" s="83"/>
      <c r="D1" s="83"/>
      <c r="E1" s="83"/>
      <c r="F1" s="83"/>
      <c r="G1" s="83"/>
      <c r="H1" s="83"/>
      <c r="I1" s="83"/>
    </row>
    <row r="2" spans="1:10" ht="19.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</row>
    <row r="3" spans="1:10" ht="20.25" customHeight="1">
      <c r="A3" s="53"/>
      <c r="B3" s="53"/>
      <c r="C3" s="53"/>
      <c r="D3" s="53"/>
      <c r="E3" s="79"/>
      <c r="F3" s="78"/>
      <c r="G3" s="78"/>
      <c r="H3" s="13"/>
      <c r="I3" s="51"/>
    </row>
    <row r="4" spans="1:10" ht="15.6" customHeight="1">
      <c r="A4" s="77"/>
      <c r="B4" s="77" t="s">
        <v>44</v>
      </c>
      <c r="C4" s="80"/>
      <c r="D4" s="46"/>
      <c r="E4" s="46"/>
      <c r="F4" s="20"/>
      <c r="G4" s="30"/>
      <c r="H4" s="30"/>
      <c r="I4" s="30"/>
    </row>
    <row r="5" spans="1:10" ht="15.6" customHeight="1">
      <c r="A5" s="31"/>
      <c r="B5" s="31" t="s">
        <v>47</v>
      </c>
      <c r="C5" s="16"/>
      <c r="D5" s="46"/>
      <c r="E5" s="46"/>
      <c r="F5" s="20"/>
      <c r="G5" s="17"/>
      <c r="H5" s="17"/>
      <c r="I5" s="30"/>
    </row>
    <row r="6" spans="1:10" ht="15.6" customHeight="1">
      <c r="A6" s="31"/>
      <c r="B6" s="31" t="s">
        <v>42</v>
      </c>
      <c r="C6" s="16"/>
      <c r="D6" s="46"/>
      <c r="E6" s="46"/>
      <c r="F6" s="20"/>
      <c r="G6" s="30"/>
      <c r="H6" s="30"/>
      <c r="I6" s="17"/>
    </row>
    <row r="7" spans="1:10" ht="15.6" customHeight="1">
      <c r="A7" s="31"/>
      <c r="B7" s="31"/>
      <c r="C7" s="14"/>
      <c r="D7" s="46"/>
      <c r="E7" s="46"/>
      <c r="F7" s="20"/>
      <c r="G7" s="32"/>
      <c r="H7" s="32"/>
      <c r="I7" s="32"/>
    </row>
    <row r="8" spans="1:10" ht="15.6" customHeight="1">
      <c r="A8" s="31"/>
      <c r="B8" s="31"/>
      <c r="C8" s="14"/>
      <c r="D8" s="46"/>
      <c r="E8" s="46"/>
      <c r="F8" s="20"/>
      <c r="G8" s="30"/>
      <c r="H8" s="30"/>
      <c r="I8" s="30"/>
    </row>
    <row r="9" spans="1:10" ht="30" customHeight="1">
      <c r="A9" s="31"/>
      <c r="B9" s="31"/>
      <c r="C9" s="14"/>
      <c r="D9" s="31"/>
      <c r="E9" s="31"/>
      <c r="F9" s="31"/>
      <c r="G9" s="30"/>
      <c r="H9" s="30"/>
      <c r="I9" s="30"/>
    </row>
    <row r="10" spans="1:10" ht="30" customHeight="1">
      <c r="A10" s="31"/>
      <c r="B10" s="31"/>
      <c r="C10" s="14"/>
      <c r="D10" s="31"/>
      <c r="E10" s="31"/>
      <c r="F10" s="31"/>
      <c r="G10" s="30"/>
      <c r="H10" s="30"/>
      <c r="I10" s="30"/>
    </row>
    <row r="11" spans="1:10" ht="28.5" customHeight="1">
      <c r="A11" s="112" t="s">
        <v>1</v>
      </c>
      <c r="B11" s="113" t="s">
        <v>2</v>
      </c>
      <c r="C11" s="112" t="s">
        <v>41</v>
      </c>
      <c r="D11" s="108" t="s">
        <v>0</v>
      </c>
      <c r="E11" s="36"/>
      <c r="F11" s="35"/>
      <c r="G11" s="35"/>
      <c r="H11" s="35"/>
      <c r="I11" s="35"/>
      <c r="J11" s="35"/>
    </row>
    <row r="12" spans="1:10" ht="48" customHeight="1">
      <c r="A12" s="112"/>
      <c r="B12" s="113"/>
      <c r="C12" s="112"/>
      <c r="D12" s="109"/>
      <c r="E12" s="37"/>
      <c r="F12" s="36"/>
      <c r="G12" s="35"/>
      <c r="H12" s="35"/>
      <c r="I12" s="35"/>
      <c r="J12" s="35"/>
    </row>
    <row r="13" spans="1:10" ht="21.75" customHeight="1">
      <c r="A13" s="112"/>
      <c r="B13" s="113"/>
      <c r="C13" s="112"/>
      <c r="D13" s="110"/>
      <c r="E13" s="37"/>
      <c r="F13" s="36"/>
      <c r="G13" s="35"/>
      <c r="H13" s="35"/>
      <c r="I13" s="35"/>
      <c r="J13" s="35"/>
    </row>
    <row r="14" spans="1:10" ht="23.25" customHeight="1">
      <c r="A14" s="3">
        <v>1</v>
      </c>
      <c r="B14" s="4">
        <v>2</v>
      </c>
      <c r="C14" s="3">
        <v>3</v>
      </c>
      <c r="D14" s="3">
        <v>4</v>
      </c>
      <c r="E14" s="37"/>
      <c r="F14" s="36"/>
      <c r="G14" s="35"/>
      <c r="H14" s="35"/>
      <c r="I14" s="35"/>
      <c r="J14" s="35"/>
    </row>
    <row r="15" spans="1:10" ht="26.45" customHeight="1">
      <c r="A15" s="39">
        <v>1</v>
      </c>
      <c r="B15" s="38" t="s">
        <v>40</v>
      </c>
      <c r="C15" s="9" t="s">
        <v>36</v>
      </c>
      <c r="D15" s="10">
        <v>18</v>
      </c>
      <c r="E15" s="37"/>
      <c r="F15" s="36"/>
      <c r="G15" s="35"/>
      <c r="H15" s="35"/>
      <c r="I15" s="35"/>
      <c r="J15" s="35"/>
    </row>
    <row r="16" spans="1:10" ht="27" customHeight="1">
      <c r="A16" s="39">
        <v>2</v>
      </c>
      <c r="B16" s="38" t="s">
        <v>39</v>
      </c>
      <c r="C16" s="9" t="s">
        <v>29</v>
      </c>
      <c r="D16" s="10">
        <v>353.5</v>
      </c>
      <c r="E16" s="37"/>
      <c r="F16" s="36"/>
      <c r="G16" s="35"/>
      <c r="H16" s="35"/>
      <c r="I16" s="35"/>
      <c r="J16" s="35"/>
    </row>
    <row r="17" spans="1:21" ht="22.15" customHeight="1">
      <c r="A17" s="39">
        <v>3</v>
      </c>
      <c r="B17" s="38" t="s">
        <v>38</v>
      </c>
      <c r="C17" s="9" t="s">
        <v>34</v>
      </c>
      <c r="D17" s="10">
        <f>D16*0.03</f>
        <v>10.605</v>
      </c>
      <c r="E17" s="37"/>
      <c r="F17" s="36"/>
      <c r="G17" s="35"/>
      <c r="H17" s="35"/>
      <c r="I17" s="35"/>
      <c r="J17" s="35"/>
    </row>
    <row r="18" spans="1:21" ht="18.600000000000001" customHeight="1">
      <c r="A18" s="39">
        <v>4</v>
      </c>
      <c r="B18" s="43" t="s">
        <v>37</v>
      </c>
      <c r="C18" s="9" t="s">
        <v>36</v>
      </c>
      <c r="D18" s="10">
        <f>D17*0.3</f>
        <v>3.1815000000000002</v>
      </c>
      <c r="E18" s="37"/>
      <c r="F18" s="36"/>
      <c r="G18" s="35"/>
      <c r="H18" s="35"/>
      <c r="I18" s="35"/>
      <c r="J18" s="35"/>
    </row>
    <row r="19" spans="1:21" ht="21" customHeight="1">
      <c r="A19" s="39">
        <v>5</v>
      </c>
      <c r="B19" s="43" t="s">
        <v>35</v>
      </c>
      <c r="C19" s="9" t="s">
        <v>34</v>
      </c>
      <c r="D19" s="10">
        <f>D17*1.21</f>
        <v>12.832050000000001</v>
      </c>
      <c r="E19" s="37"/>
      <c r="F19" s="36"/>
      <c r="G19" s="35"/>
      <c r="H19" s="35"/>
      <c r="I19" s="35"/>
      <c r="J19" s="35"/>
    </row>
    <row r="20" spans="1:21" ht="27.75" customHeight="1">
      <c r="A20" s="39">
        <v>6</v>
      </c>
      <c r="B20" s="38" t="s">
        <v>33</v>
      </c>
      <c r="C20" s="9" t="s">
        <v>29</v>
      </c>
      <c r="D20" s="82">
        <v>353.5</v>
      </c>
      <c r="E20" s="37"/>
      <c r="F20" s="36"/>
      <c r="G20" s="35"/>
      <c r="H20" s="35"/>
      <c r="I20" s="35"/>
      <c r="J20" s="35"/>
      <c r="U20" t="str">
        <f>CLEAN("ქართული")</f>
        <v>ქართული</v>
      </c>
    </row>
    <row r="21" spans="1:21" ht="22.5" customHeight="1">
      <c r="A21" s="39">
        <v>7</v>
      </c>
      <c r="B21" s="43" t="s">
        <v>32</v>
      </c>
      <c r="C21" s="9" t="s">
        <v>26</v>
      </c>
      <c r="D21" s="10">
        <f>D20*0.4</f>
        <v>141.4</v>
      </c>
      <c r="E21" s="37"/>
      <c r="F21" s="36"/>
      <c r="G21" s="35"/>
      <c r="H21" s="35"/>
      <c r="I21" s="35"/>
      <c r="J21" s="35"/>
    </row>
    <row r="22" spans="1:21" ht="19.5" customHeight="1">
      <c r="A22" s="39">
        <v>8</v>
      </c>
      <c r="B22" s="38" t="s">
        <v>31</v>
      </c>
      <c r="C22" s="9" t="s">
        <v>29</v>
      </c>
      <c r="D22" s="10">
        <v>353.5</v>
      </c>
      <c r="E22" s="37"/>
      <c r="F22" s="36"/>
      <c r="G22" s="35"/>
      <c r="H22" s="35"/>
      <c r="I22" s="35"/>
      <c r="J22" s="35"/>
    </row>
    <row r="23" spans="1:21" ht="27" customHeight="1">
      <c r="A23" s="39">
        <v>9</v>
      </c>
      <c r="B23" s="43" t="s">
        <v>30</v>
      </c>
      <c r="C23" s="9" t="s">
        <v>29</v>
      </c>
      <c r="D23" s="10">
        <f>D22*1.12</f>
        <v>395.92</v>
      </c>
      <c r="E23" s="37"/>
      <c r="F23" s="36"/>
      <c r="G23" s="35"/>
      <c r="H23" s="35"/>
      <c r="I23" s="35"/>
      <c r="J23" s="35"/>
    </row>
    <row r="24" spans="1:21" ht="25.5" customHeight="1">
      <c r="A24" s="39">
        <v>10</v>
      </c>
      <c r="B24" s="42" t="s">
        <v>28</v>
      </c>
      <c r="C24" s="3" t="s">
        <v>26</v>
      </c>
      <c r="D24" s="10">
        <f>D22*0.2</f>
        <v>70.7</v>
      </c>
      <c r="E24" s="37"/>
      <c r="F24" s="36"/>
      <c r="G24" s="35"/>
      <c r="H24" s="35"/>
      <c r="I24" s="35"/>
      <c r="J24" s="35"/>
    </row>
    <row r="25" spans="1:21" ht="23.25" customHeight="1">
      <c r="A25" s="39">
        <v>11</v>
      </c>
      <c r="B25" s="41" t="s">
        <v>27</v>
      </c>
      <c r="C25" s="3" t="s">
        <v>26</v>
      </c>
      <c r="D25" s="10">
        <f>D22*0.1</f>
        <v>35.35</v>
      </c>
      <c r="E25" s="37"/>
      <c r="F25" s="36"/>
      <c r="G25" s="35"/>
      <c r="H25" s="35"/>
      <c r="I25" s="35"/>
      <c r="J25" s="35"/>
    </row>
    <row r="26" spans="1:21" ht="24.6" customHeight="1">
      <c r="A26" s="39">
        <v>12</v>
      </c>
      <c r="B26" s="81" t="s">
        <v>57</v>
      </c>
      <c r="C26" s="3" t="s">
        <v>52</v>
      </c>
      <c r="D26" s="10">
        <v>37.5</v>
      </c>
      <c r="E26" s="37"/>
      <c r="F26" s="36"/>
      <c r="G26" s="35"/>
      <c r="H26" s="35"/>
      <c r="I26" s="35"/>
      <c r="J26" s="35"/>
    </row>
    <row r="27" spans="1:21" ht="18" customHeight="1">
      <c r="A27" s="39">
        <v>13</v>
      </c>
      <c r="B27" s="41" t="s">
        <v>51</v>
      </c>
      <c r="C27" s="9" t="s">
        <v>29</v>
      </c>
      <c r="D27" s="10">
        <v>12.2</v>
      </c>
      <c r="E27" s="37"/>
      <c r="F27" s="36"/>
      <c r="G27" s="35"/>
      <c r="H27" s="35"/>
      <c r="I27" s="35"/>
      <c r="J27" s="35"/>
    </row>
    <row r="28" spans="1:21" ht="20.100000000000001" customHeight="1">
      <c r="A28" s="39">
        <v>14</v>
      </c>
      <c r="B28" s="41" t="s">
        <v>56</v>
      </c>
      <c r="C28" s="9" t="s">
        <v>34</v>
      </c>
      <c r="D28" s="10">
        <v>0.1</v>
      </c>
    </row>
    <row r="29" spans="1:21" ht="20.100000000000001" customHeight="1">
      <c r="A29" s="39">
        <v>15</v>
      </c>
      <c r="B29" s="41" t="s">
        <v>55</v>
      </c>
      <c r="C29" s="9" t="s">
        <v>54</v>
      </c>
      <c r="D29" s="10">
        <v>75</v>
      </c>
    </row>
    <row r="30" spans="1:21" ht="24.6" customHeight="1">
      <c r="A30" s="39">
        <v>16</v>
      </c>
      <c r="B30" s="81" t="s">
        <v>53</v>
      </c>
      <c r="C30" s="3" t="s">
        <v>52</v>
      </c>
      <c r="D30" s="10">
        <v>10</v>
      </c>
    </row>
    <row r="31" spans="1:21" ht="20.100000000000001" customHeight="1">
      <c r="A31" s="39">
        <v>17</v>
      </c>
      <c r="B31" s="41" t="s">
        <v>51</v>
      </c>
      <c r="C31" s="9" t="s">
        <v>29</v>
      </c>
      <c r="D31" s="10">
        <v>4</v>
      </c>
    </row>
    <row r="32" spans="1:21" ht="24.75" customHeight="1">
      <c r="A32" s="39">
        <v>18</v>
      </c>
      <c r="B32" s="40" t="s">
        <v>25</v>
      </c>
      <c r="C32" s="3" t="s">
        <v>24</v>
      </c>
      <c r="D32" s="10">
        <v>9.8000000000000007</v>
      </c>
    </row>
    <row r="33" spans="1:4" ht="20.100000000000001" customHeight="1">
      <c r="A33" s="39">
        <v>19</v>
      </c>
      <c r="B33" s="38" t="s">
        <v>23</v>
      </c>
      <c r="C33" s="9" t="s">
        <v>22</v>
      </c>
      <c r="D33" s="10">
        <v>4</v>
      </c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25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20.100000000000001" customHeight="1"/>
    <row r="45" spans="1:4" ht="20.100000000000001" customHeight="1"/>
    <row r="46" spans="1:4" ht="20.100000000000001" customHeight="1"/>
    <row r="47" spans="1:4" ht="20.100000000000001" customHeight="1"/>
    <row r="48" spans="1: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91" ht="13.5" customHeight="1"/>
    <row r="133" spans="1:9" s="2" customFormat="1" ht="18.75" customHeight="1">
      <c r="A133"/>
      <c r="B133"/>
      <c r="C133"/>
      <c r="D133"/>
      <c r="E133"/>
      <c r="F133"/>
      <c r="G133"/>
      <c r="H133"/>
      <c r="I133"/>
    </row>
    <row r="134" spans="1:9" s="2" customFormat="1" ht="18.75" customHeight="1">
      <c r="A134"/>
      <c r="B134"/>
      <c r="C134"/>
      <c r="D134"/>
      <c r="E134"/>
      <c r="F134"/>
      <c r="G134"/>
      <c r="H134"/>
      <c r="I134"/>
    </row>
    <row r="135" spans="1:9" s="2" customFormat="1" ht="18.75" customHeight="1">
      <c r="A135"/>
      <c r="B135"/>
      <c r="C135"/>
      <c r="D135"/>
      <c r="E135"/>
      <c r="F135"/>
      <c r="G135"/>
      <c r="H135"/>
      <c r="I135"/>
    </row>
    <row r="136" spans="1:9" s="2" customFormat="1" ht="24.75" customHeight="1">
      <c r="A136"/>
      <c r="B136"/>
      <c r="C136"/>
      <c r="D136"/>
      <c r="E136"/>
      <c r="F136"/>
      <c r="G136"/>
      <c r="H136"/>
      <c r="I136"/>
    </row>
    <row r="137" spans="1:9" s="2" customFormat="1" ht="24.75" customHeight="1">
      <c r="A137"/>
      <c r="B137"/>
      <c r="C137"/>
      <c r="D137"/>
      <c r="E137"/>
      <c r="F137"/>
      <c r="G137"/>
      <c r="H137"/>
      <c r="I137"/>
    </row>
    <row r="138" spans="1:9" s="2" customFormat="1" ht="18.75" customHeight="1">
      <c r="A138"/>
      <c r="B138"/>
      <c r="C138"/>
      <c r="D138"/>
      <c r="E138"/>
      <c r="F138"/>
      <c r="G138"/>
      <c r="H138"/>
      <c r="I138"/>
    </row>
    <row r="139" spans="1:9" s="2" customFormat="1" ht="37.5" customHeight="1">
      <c r="A139"/>
      <c r="B139"/>
      <c r="C139"/>
      <c r="D139"/>
      <c r="E139"/>
      <c r="F139"/>
      <c r="G139"/>
      <c r="H139"/>
      <c r="I139"/>
    </row>
    <row r="140" spans="1:9" ht="25.5" customHeight="1"/>
    <row r="142" spans="1:9" ht="18.75" customHeight="1"/>
    <row r="144" spans="1:9" ht="25.5" customHeight="1"/>
  </sheetData>
  <mergeCells count="4">
    <mergeCell ref="D11:D13"/>
    <mergeCell ref="A11:A13"/>
    <mergeCell ref="B11:B13"/>
    <mergeCell ref="C11:C13"/>
  </mergeCells>
  <pageMargins left="0.16" right="0.16" top="0.35433070866141736" bottom="0.23622047244094491" header="0.31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opLeftCell="A10" zoomScaleNormal="100" workbookViewId="0">
      <selection activeCell="A5" sqref="A5:D5"/>
    </sheetView>
  </sheetViews>
  <sheetFormatPr defaultRowHeight="12.75"/>
  <cols>
    <col min="1" max="1" width="3.42578125" customWidth="1"/>
    <col min="2" max="2" width="5" customWidth="1"/>
    <col min="3" max="3" width="80.140625" customWidth="1"/>
    <col min="4" max="4" width="13.5703125" customWidth="1"/>
    <col min="5" max="5" width="11.7109375" customWidth="1"/>
    <col min="6" max="6" width="11.140625" customWidth="1"/>
    <col min="7" max="7" width="11.42578125" customWidth="1"/>
    <col min="8" max="8" width="11.28515625" customWidth="1"/>
    <col min="9" max="9" width="13.5703125" customWidth="1"/>
    <col min="10" max="10" width="16.28515625" customWidth="1"/>
  </cols>
  <sheetData>
    <row r="1" spans="1:19" ht="50.25" customHeight="1">
      <c r="C1" s="92" t="s">
        <v>68</v>
      </c>
      <c r="D1" s="91"/>
      <c r="E1" s="91"/>
      <c r="F1" s="91"/>
      <c r="G1" s="91"/>
      <c r="H1" s="91"/>
      <c r="I1" s="91"/>
      <c r="J1" s="85"/>
      <c r="K1" s="85"/>
    </row>
    <row r="2" spans="1:19" ht="15" customHeight="1">
      <c r="C2" s="88" t="s">
        <v>69</v>
      </c>
      <c r="D2" s="86"/>
      <c r="E2" s="86"/>
      <c r="F2" s="86"/>
      <c r="G2" s="86"/>
      <c r="H2" s="86"/>
      <c r="I2" s="86"/>
      <c r="J2" s="86"/>
      <c r="K2" s="86"/>
    </row>
    <row r="3" spans="1:19" ht="15.75">
      <c r="C3" s="21"/>
      <c r="D3" s="21"/>
      <c r="E3" s="21"/>
      <c r="F3" s="21"/>
      <c r="G3" s="21"/>
      <c r="H3" s="21"/>
      <c r="I3" s="21"/>
      <c r="J3" s="21"/>
      <c r="K3" s="21"/>
    </row>
    <row r="4" spans="1:19" ht="15.75">
      <c r="C4" s="90"/>
      <c r="D4" s="21"/>
      <c r="E4" s="21"/>
      <c r="F4" s="21"/>
      <c r="G4" s="21"/>
      <c r="H4" s="21"/>
      <c r="I4" s="21"/>
      <c r="J4" s="21"/>
      <c r="K4" s="21"/>
    </row>
    <row r="5" spans="1:19" ht="15">
      <c r="A5" s="118"/>
      <c r="B5" s="118"/>
      <c r="C5" s="118"/>
      <c r="D5" s="118"/>
      <c r="E5" s="34"/>
      <c r="F5" s="34"/>
      <c r="G5" s="13"/>
      <c r="H5" s="13"/>
      <c r="I5" s="13"/>
      <c r="M5" s="116"/>
      <c r="N5" s="116"/>
      <c r="O5" s="116"/>
      <c r="P5" s="117"/>
      <c r="Q5" s="117"/>
      <c r="R5" s="117"/>
      <c r="S5" s="14"/>
    </row>
    <row r="6" spans="1:19" ht="15">
      <c r="A6" s="23"/>
      <c r="B6" s="23"/>
      <c r="C6" s="23"/>
      <c r="D6" s="23"/>
      <c r="E6" s="24"/>
      <c r="F6" s="24"/>
      <c r="G6" s="13"/>
      <c r="H6" s="13"/>
      <c r="I6" s="13"/>
      <c r="M6" s="19"/>
      <c r="N6" s="19"/>
      <c r="O6" s="19"/>
      <c r="P6" s="22"/>
      <c r="Q6" s="22"/>
      <c r="R6" s="22"/>
      <c r="S6" s="14"/>
    </row>
    <row r="7" spans="1:19" ht="25.15" customHeight="1">
      <c r="A7" s="18"/>
      <c r="B7" s="19"/>
      <c r="C7" s="19" t="s">
        <v>19</v>
      </c>
      <c r="D7" s="33"/>
      <c r="E7" s="33"/>
      <c r="F7" s="33"/>
      <c r="G7" s="33"/>
      <c r="H7" s="33"/>
      <c r="I7" s="33"/>
      <c r="K7" s="15"/>
      <c r="M7" s="116"/>
      <c r="N7" s="116"/>
      <c r="O7" s="116"/>
      <c r="P7" s="117"/>
      <c r="Q7" s="117"/>
      <c r="R7" s="117"/>
      <c r="S7" s="117"/>
    </row>
    <row r="8" spans="1:19" ht="25.15" customHeight="1">
      <c r="A8" s="16"/>
      <c r="B8" s="19"/>
      <c r="C8" s="19" t="s">
        <v>20</v>
      </c>
      <c r="D8" s="33"/>
      <c r="E8" s="33"/>
      <c r="F8" s="33"/>
      <c r="G8" s="33"/>
      <c r="H8" s="33"/>
      <c r="I8" s="33"/>
      <c r="M8" s="116"/>
      <c r="N8" s="116"/>
      <c r="O8" s="116"/>
      <c r="P8" s="121"/>
      <c r="Q8" s="121"/>
      <c r="R8" s="121"/>
      <c r="S8" s="14"/>
    </row>
    <row r="9" spans="1:19" ht="25.15" customHeight="1">
      <c r="A9" s="16"/>
      <c r="B9" s="20"/>
      <c r="C9" s="20" t="s">
        <v>21</v>
      </c>
      <c r="D9" s="33"/>
      <c r="E9" s="33"/>
      <c r="F9" s="33"/>
      <c r="G9" s="33"/>
      <c r="H9" s="33"/>
      <c r="I9" s="33"/>
      <c r="J9" s="17"/>
      <c r="M9" s="116"/>
      <c r="N9" s="116"/>
      <c r="O9" s="116"/>
      <c r="P9" s="117"/>
      <c r="Q9" s="117"/>
      <c r="R9" s="117"/>
      <c r="S9" s="14"/>
    </row>
    <row r="10" spans="1:19" ht="25.15" customHeight="1">
      <c r="A10" s="16"/>
      <c r="B10" s="20"/>
      <c r="C10" s="20"/>
      <c r="D10" s="33"/>
      <c r="E10" s="33"/>
      <c r="F10" s="33"/>
      <c r="G10" s="33"/>
      <c r="H10" s="33"/>
      <c r="I10" s="33"/>
      <c r="J10" s="14"/>
    </row>
    <row r="11" spans="1:19" ht="25.15" customHeight="1">
      <c r="A11" s="16"/>
      <c r="B11" s="20"/>
      <c r="C11" s="20"/>
      <c r="D11" s="33"/>
      <c r="E11" s="33"/>
      <c r="F11" s="33"/>
      <c r="G11" s="33"/>
      <c r="H11" s="33"/>
      <c r="I11" s="33"/>
      <c r="J11" s="14"/>
    </row>
    <row r="12" spans="1:19" ht="25.15" customHeight="1">
      <c r="A12" s="16"/>
      <c r="B12" s="20"/>
      <c r="C12" s="20"/>
      <c r="D12" s="19"/>
      <c r="E12" s="19"/>
      <c r="F12" s="19"/>
      <c r="G12" s="22"/>
      <c r="H12" s="22"/>
      <c r="I12" s="22"/>
      <c r="J12" s="14"/>
    </row>
    <row r="13" spans="1:19" ht="25.15" customHeight="1">
      <c r="B13" s="112" t="s">
        <v>1</v>
      </c>
      <c r="C13" s="113" t="s">
        <v>2</v>
      </c>
      <c r="D13" s="112" t="s">
        <v>5</v>
      </c>
      <c r="E13" s="112" t="s">
        <v>0</v>
      </c>
      <c r="F13" s="119"/>
      <c r="G13" s="119"/>
      <c r="H13" s="119"/>
      <c r="I13" s="119"/>
      <c r="J13" s="120"/>
    </row>
    <row r="14" spans="1:19" ht="25.15" customHeight="1">
      <c r="B14" s="112"/>
      <c r="C14" s="113"/>
      <c r="D14" s="112"/>
      <c r="E14" s="112"/>
      <c r="F14" s="120"/>
      <c r="G14" s="120"/>
      <c r="H14" s="120"/>
      <c r="I14" s="120"/>
      <c r="J14" s="120"/>
    </row>
    <row r="15" spans="1:19" ht="25.15" customHeight="1">
      <c r="B15" s="112"/>
      <c r="C15" s="113"/>
      <c r="D15" s="112"/>
      <c r="E15" s="112"/>
      <c r="F15" s="120"/>
      <c r="G15" s="120"/>
      <c r="H15" s="120"/>
      <c r="I15" s="120"/>
      <c r="J15" s="120"/>
    </row>
    <row r="16" spans="1:19" ht="25.15" customHeight="1">
      <c r="B16" s="3">
        <v>1</v>
      </c>
      <c r="C16" s="4">
        <v>2</v>
      </c>
      <c r="D16" s="3">
        <v>3</v>
      </c>
      <c r="E16" s="3">
        <v>4</v>
      </c>
      <c r="F16" s="25"/>
      <c r="G16" s="25"/>
      <c r="H16" s="25"/>
      <c r="I16" s="25"/>
      <c r="J16" s="25"/>
    </row>
    <row r="17" spans="2:10" ht="25.15" customHeight="1">
      <c r="B17" s="8"/>
      <c r="C17" s="12" t="s">
        <v>15</v>
      </c>
      <c r="D17" s="11" t="s">
        <v>7</v>
      </c>
      <c r="E17" s="10">
        <v>8</v>
      </c>
      <c r="F17" s="26"/>
      <c r="G17" s="27"/>
      <c r="H17" s="28"/>
      <c r="I17" s="27"/>
      <c r="J17" s="26"/>
    </row>
    <row r="18" spans="2:10" ht="25.15" customHeight="1">
      <c r="B18" s="8" t="s">
        <v>13</v>
      </c>
      <c r="C18" s="12" t="s">
        <v>16</v>
      </c>
      <c r="D18" s="11" t="s">
        <v>6</v>
      </c>
      <c r="E18" s="10">
        <v>96</v>
      </c>
      <c r="F18" s="27"/>
      <c r="G18" s="29"/>
      <c r="H18" s="26"/>
      <c r="I18" s="27"/>
      <c r="J18" s="27"/>
    </row>
    <row r="19" spans="2:10" ht="25.15" customHeight="1">
      <c r="B19" s="8" t="s">
        <v>4</v>
      </c>
      <c r="C19" s="12" t="s">
        <v>17</v>
      </c>
      <c r="D19" s="11" t="s">
        <v>18</v>
      </c>
      <c r="E19" s="10">
        <v>40.299999999999997</v>
      </c>
      <c r="F19" s="26"/>
      <c r="G19" s="29"/>
      <c r="H19" s="26"/>
      <c r="I19" s="27"/>
      <c r="J19" s="27"/>
    </row>
    <row r="20" spans="2:10" ht="25.15" customHeight="1">
      <c r="B20" s="8" t="s">
        <v>9</v>
      </c>
      <c r="C20" s="12" t="s">
        <v>12</v>
      </c>
      <c r="D20" s="11" t="s">
        <v>7</v>
      </c>
      <c r="E20" s="10">
        <v>32</v>
      </c>
      <c r="F20" s="27"/>
      <c r="G20" s="29"/>
      <c r="H20" s="27"/>
      <c r="I20" s="27"/>
      <c r="J20" s="27"/>
    </row>
    <row r="21" spans="2:10" ht="25.15" customHeight="1">
      <c r="B21" s="8" t="s">
        <v>10</v>
      </c>
      <c r="C21" s="12" t="s">
        <v>8</v>
      </c>
      <c r="D21" s="11" t="s">
        <v>7</v>
      </c>
      <c r="E21" s="9">
        <v>184</v>
      </c>
      <c r="F21" s="26"/>
      <c r="G21" s="29"/>
      <c r="H21" s="26"/>
      <c r="I21" s="27"/>
      <c r="J21" s="27"/>
    </row>
    <row r="22" spans="2:10" ht="45" customHeight="1">
      <c r="B22" s="8" t="s">
        <v>3</v>
      </c>
      <c r="C22" s="12" t="s">
        <v>14</v>
      </c>
      <c r="D22" s="11" t="s">
        <v>11</v>
      </c>
      <c r="E22" s="9">
        <v>1</v>
      </c>
      <c r="F22" s="26"/>
      <c r="G22" s="29"/>
      <c r="H22" s="26"/>
      <c r="I22" s="27"/>
      <c r="J22" s="27"/>
    </row>
    <row r="23" spans="2:10" ht="25.15" customHeight="1"/>
    <row r="24" spans="2:10" ht="27" customHeight="1"/>
    <row r="25" spans="2:10" ht="22.5" customHeight="1">
      <c r="B25" s="1"/>
      <c r="C25" s="6"/>
      <c r="D25" s="122"/>
      <c r="E25" s="122"/>
      <c r="F25" s="1"/>
      <c r="G25" s="1"/>
      <c r="H25" s="1"/>
      <c r="I25" s="1"/>
    </row>
    <row r="26" spans="2:10" ht="29.25" customHeight="1">
      <c r="C26" s="6"/>
      <c r="J26" s="1"/>
    </row>
    <row r="27" spans="2:10" ht="28.5" customHeight="1">
      <c r="B27" s="1"/>
      <c r="C27" s="6"/>
      <c r="D27" s="122"/>
      <c r="E27" s="122"/>
      <c r="F27" s="122"/>
      <c r="G27" s="1"/>
      <c r="I27" s="1"/>
    </row>
    <row r="28" spans="2:10" ht="27.75" customHeight="1">
      <c r="C28" s="7"/>
      <c r="D28" s="114"/>
      <c r="E28" s="114"/>
    </row>
    <row r="29" spans="2:10" ht="22.5" customHeight="1">
      <c r="C29" s="1"/>
      <c r="D29" s="114"/>
      <c r="E29" s="114"/>
    </row>
    <row r="30" spans="2:10" ht="33.75" customHeight="1">
      <c r="C30" s="5"/>
      <c r="D30" s="114"/>
      <c r="E30" s="114"/>
    </row>
    <row r="31" spans="2:10" ht="27.75" customHeight="1">
      <c r="D31" s="114"/>
      <c r="E31" s="114"/>
    </row>
    <row r="32" spans="2:10" ht="20.100000000000001" customHeight="1">
      <c r="C32" s="1"/>
    </row>
    <row r="33" ht="20.100000000000001" customHeight="1"/>
    <row r="34" ht="20.100000000000001" customHeight="1"/>
    <row r="35" ht="48" customHeight="1"/>
    <row r="36" ht="20.100000000000001" customHeight="1"/>
    <row r="37" ht="24.75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25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96" ht="13.5" customHeight="1"/>
    <row r="138" spans="2:10" s="2" customFormat="1" ht="18.75" customHeight="1">
      <c r="B138"/>
      <c r="C138"/>
      <c r="D138"/>
      <c r="E138"/>
      <c r="F138"/>
      <c r="G138"/>
      <c r="H138"/>
      <c r="I138"/>
      <c r="J138"/>
    </row>
    <row r="139" spans="2:10" s="2" customFormat="1" ht="18.75" customHeight="1">
      <c r="B139"/>
      <c r="C139"/>
      <c r="D139"/>
      <c r="E139"/>
      <c r="F139"/>
      <c r="G139"/>
      <c r="H139"/>
      <c r="I139"/>
      <c r="J139"/>
    </row>
    <row r="140" spans="2:10" s="2" customFormat="1" ht="18.75" customHeight="1">
      <c r="B140"/>
      <c r="C140"/>
      <c r="D140"/>
      <c r="E140"/>
      <c r="F140"/>
      <c r="G140"/>
      <c r="H140"/>
      <c r="I140"/>
      <c r="J140"/>
    </row>
    <row r="141" spans="2:10" s="2" customFormat="1" ht="24.75" customHeight="1">
      <c r="B141"/>
      <c r="C141"/>
      <c r="D141"/>
      <c r="E141"/>
      <c r="F141"/>
      <c r="G141"/>
      <c r="H141"/>
      <c r="I141"/>
      <c r="J141"/>
    </row>
    <row r="142" spans="2:10" s="2" customFormat="1" ht="24.75" customHeight="1">
      <c r="B142"/>
      <c r="C142"/>
      <c r="D142"/>
      <c r="E142"/>
      <c r="F142"/>
      <c r="G142"/>
      <c r="H142"/>
      <c r="I142"/>
      <c r="J142"/>
    </row>
    <row r="143" spans="2:10" s="2" customFormat="1" ht="18.75" customHeight="1">
      <c r="B143"/>
      <c r="C143"/>
      <c r="D143"/>
      <c r="E143"/>
      <c r="F143"/>
      <c r="G143"/>
      <c r="H143"/>
      <c r="I143"/>
      <c r="J143"/>
    </row>
    <row r="144" spans="2:10" s="2" customFormat="1" ht="37.5" customHeight="1">
      <c r="B144"/>
      <c r="C144"/>
      <c r="D144"/>
      <c r="E144"/>
      <c r="F144"/>
      <c r="G144"/>
      <c r="H144"/>
      <c r="I144"/>
      <c r="J144"/>
    </row>
    <row r="145" ht="25.5" customHeight="1"/>
    <row r="147" ht="18.75" customHeight="1"/>
    <row r="149" ht="25.5" customHeight="1"/>
  </sheetData>
  <mergeCells count="26">
    <mergeCell ref="P9:R9"/>
    <mergeCell ref="D30:E30"/>
    <mergeCell ref="D31:E31"/>
    <mergeCell ref="D25:E25"/>
    <mergeCell ref="B13:B15"/>
    <mergeCell ref="C13:C15"/>
    <mergeCell ref="D13:D15"/>
    <mergeCell ref="E13:E15"/>
    <mergeCell ref="H14:H15"/>
    <mergeCell ref="I14:I15"/>
    <mergeCell ref="D27:F27"/>
    <mergeCell ref="D28:E28"/>
    <mergeCell ref="D29:E29"/>
    <mergeCell ref="P5:R5"/>
    <mergeCell ref="M7:O7"/>
    <mergeCell ref="P7:S7"/>
    <mergeCell ref="M8:O8"/>
    <mergeCell ref="P8:R8"/>
    <mergeCell ref="A5:D5"/>
    <mergeCell ref="M5:O5"/>
    <mergeCell ref="F13:G13"/>
    <mergeCell ref="J13:J15"/>
    <mergeCell ref="F14:F15"/>
    <mergeCell ref="G14:G15"/>
    <mergeCell ref="H13:I13"/>
    <mergeCell ref="M9:O9"/>
  </mergeCells>
  <pageMargins left="0.7" right="0.7" top="0.75" bottom="0.75" header="0.3" footer="0.3"/>
  <pageSetup paperSize="9" scale="92" fitToHeight="0" orientation="landscape" verticalDpi="0" r:id="rId1"/>
  <colBreaks count="2" manualBreakCount="2">
    <brk id="9" max="17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8</vt:lpstr>
      <vt:lpstr>ადმინისტრაციული</vt:lpstr>
      <vt:lpstr>ადმინისტრაციულის სახურავი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ადმინისტრაციული!Print_Area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Tato</cp:lastModifiedBy>
  <cp:lastPrinted>2017-06-15T08:18:03Z</cp:lastPrinted>
  <dcterms:created xsi:type="dcterms:W3CDTF">2013-01-08T06:36:48Z</dcterms:created>
  <dcterms:modified xsi:type="dcterms:W3CDTF">2017-06-19T12:59:11Z</dcterms:modified>
</cp:coreProperties>
</file>